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20730" windowHeight="11505"/>
  </bookViews>
  <sheets>
    <sheet name="Linear Model" sheetId="1" r:id="rId1"/>
    <sheet name="First Click Weighting" sheetId="2" r:id="rId2"/>
    <sheet name="Last Click Weighting" sheetId="4" r:id="rId3"/>
    <sheet name="Summary Sheet" sheetId="3" r:id="rId4"/>
  </sheets>
  <calcPr calcId="145621"/>
</workbook>
</file>

<file path=xl/calcChain.xml><?xml version="1.0" encoding="utf-8"?>
<calcChain xmlns="http://schemas.openxmlformats.org/spreadsheetml/2006/main">
  <c r="B10" i="2" l="1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H17" i="2"/>
  <c r="DI17" i="2"/>
  <c r="DJ17" i="2"/>
  <c r="DK17" i="2"/>
  <c r="DL17" i="2"/>
  <c r="DM17" i="2"/>
  <c r="DN17" i="2"/>
  <c r="DO17" i="2"/>
  <c r="DP17" i="2"/>
  <c r="DQ17" i="2"/>
  <c r="DR17" i="2"/>
  <c r="DS17" i="2"/>
  <c r="DT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FQ17" i="2"/>
  <c r="FR17" i="2"/>
  <c r="FS17" i="2"/>
  <c r="FT17" i="2"/>
  <c r="FU17" i="2"/>
  <c r="FV17" i="2"/>
  <c r="FW17" i="2"/>
  <c r="FX17" i="2"/>
  <c r="FY17" i="2"/>
  <c r="FZ17" i="2"/>
  <c r="GA17" i="2"/>
  <c r="GB17" i="2"/>
  <c r="GC17" i="2"/>
  <c r="GD17" i="2"/>
  <c r="GE17" i="2"/>
  <c r="GF17" i="2"/>
  <c r="GG17" i="2"/>
  <c r="GH17" i="2"/>
  <c r="GI17" i="2"/>
  <c r="GJ17" i="2"/>
  <c r="GK17" i="2"/>
  <c r="GL17" i="2"/>
  <c r="GM17" i="2"/>
  <c r="GN17" i="2"/>
  <c r="GO17" i="2"/>
  <c r="GP17" i="2"/>
  <c r="GQ17" i="2"/>
  <c r="GR17" i="2"/>
  <c r="GS17" i="2"/>
  <c r="GT17" i="2"/>
  <c r="GU17" i="2"/>
  <c r="GV17" i="2"/>
  <c r="GW17" i="2"/>
  <c r="GX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FQ18" i="2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M18" i="2"/>
  <c r="GN18" i="2"/>
  <c r="GO18" i="2"/>
  <c r="GP18" i="2"/>
  <c r="GQ18" i="2"/>
  <c r="GR18" i="2"/>
  <c r="GS18" i="2"/>
  <c r="GT18" i="2"/>
  <c r="GU18" i="2"/>
  <c r="GV18" i="2"/>
  <c r="GW18" i="2"/>
  <c r="GX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FQ19" i="2"/>
  <c r="FR19" i="2"/>
  <c r="FS19" i="2"/>
  <c r="FT19" i="2"/>
  <c r="FU19" i="2"/>
  <c r="FV19" i="2"/>
  <c r="FW19" i="2"/>
  <c r="FX19" i="2"/>
  <c r="FY19" i="2"/>
  <c r="FZ19" i="2"/>
  <c r="GA19" i="2"/>
  <c r="GB19" i="2"/>
  <c r="GC19" i="2"/>
  <c r="GD19" i="2"/>
  <c r="GE19" i="2"/>
  <c r="GF19" i="2"/>
  <c r="GG19" i="2"/>
  <c r="GH19" i="2"/>
  <c r="GI19" i="2"/>
  <c r="GJ19" i="2"/>
  <c r="GK19" i="2"/>
  <c r="GL19" i="2"/>
  <c r="GM19" i="2"/>
  <c r="GN19" i="2"/>
  <c r="GO19" i="2"/>
  <c r="GP19" i="2"/>
  <c r="GQ19" i="2"/>
  <c r="GR19" i="2"/>
  <c r="GS19" i="2"/>
  <c r="GT19" i="2"/>
  <c r="GU19" i="2"/>
  <c r="GV19" i="2"/>
  <c r="GW19" i="2"/>
  <c r="GX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FQ20" i="2"/>
  <c r="FR20" i="2"/>
  <c r="FS20" i="2"/>
  <c r="FT20" i="2"/>
  <c r="FU20" i="2"/>
  <c r="FV20" i="2"/>
  <c r="FW20" i="2"/>
  <c r="FX20" i="2"/>
  <c r="FY20" i="2"/>
  <c r="FZ20" i="2"/>
  <c r="GA20" i="2"/>
  <c r="GB20" i="2"/>
  <c r="GC20" i="2"/>
  <c r="GD20" i="2"/>
  <c r="GE20" i="2"/>
  <c r="GF20" i="2"/>
  <c r="GG20" i="2"/>
  <c r="GH20" i="2"/>
  <c r="GI20" i="2"/>
  <c r="GJ20" i="2"/>
  <c r="GK20" i="2"/>
  <c r="GL20" i="2"/>
  <c r="GM20" i="2"/>
  <c r="GN20" i="2"/>
  <c r="GO20" i="2"/>
  <c r="GP20" i="2"/>
  <c r="GQ20" i="2"/>
  <c r="GR20" i="2"/>
  <c r="GS20" i="2"/>
  <c r="GT20" i="2"/>
  <c r="GU20" i="2"/>
  <c r="GV20" i="2"/>
  <c r="GW20" i="2"/>
  <c r="GX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FQ21" i="2"/>
  <c r="FR21" i="2"/>
  <c r="FS21" i="2"/>
  <c r="FT21" i="2"/>
  <c r="FU21" i="2"/>
  <c r="FV21" i="2"/>
  <c r="FW21" i="2"/>
  <c r="FX21" i="2"/>
  <c r="FY21" i="2"/>
  <c r="FZ21" i="2"/>
  <c r="GA21" i="2"/>
  <c r="GB21" i="2"/>
  <c r="GC21" i="2"/>
  <c r="GD21" i="2"/>
  <c r="GE21" i="2"/>
  <c r="GF21" i="2"/>
  <c r="GG21" i="2"/>
  <c r="GH21" i="2"/>
  <c r="GI21" i="2"/>
  <c r="GJ21" i="2"/>
  <c r="GK21" i="2"/>
  <c r="GL21" i="2"/>
  <c r="GM21" i="2"/>
  <c r="GN21" i="2"/>
  <c r="GO21" i="2"/>
  <c r="GP21" i="2"/>
  <c r="GQ21" i="2"/>
  <c r="GR21" i="2"/>
  <c r="GS21" i="2"/>
  <c r="GT21" i="2"/>
  <c r="GU21" i="2"/>
  <c r="GV21" i="2"/>
  <c r="GW21" i="2"/>
  <c r="GX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FQ22" i="2"/>
  <c r="FR22" i="2"/>
  <c r="FS22" i="2"/>
  <c r="FT22" i="2"/>
  <c r="FU22" i="2"/>
  <c r="FV22" i="2"/>
  <c r="FW22" i="2"/>
  <c r="FX22" i="2"/>
  <c r="FY22" i="2"/>
  <c r="FZ22" i="2"/>
  <c r="GA22" i="2"/>
  <c r="GB22" i="2"/>
  <c r="GC22" i="2"/>
  <c r="GD22" i="2"/>
  <c r="GE22" i="2"/>
  <c r="GF22" i="2"/>
  <c r="GG22" i="2"/>
  <c r="GH22" i="2"/>
  <c r="GI22" i="2"/>
  <c r="GJ22" i="2"/>
  <c r="GK22" i="2"/>
  <c r="GL22" i="2"/>
  <c r="GM22" i="2"/>
  <c r="GN22" i="2"/>
  <c r="GO22" i="2"/>
  <c r="GP22" i="2"/>
  <c r="GQ22" i="2"/>
  <c r="GR22" i="2"/>
  <c r="GS22" i="2"/>
  <c r="GT22" i="2"/>
  <c r="GU22" i="2"/>
  <c r="GV22" i="2"/>
  <c r="GW22" i="2"/>
  <c r="GX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GV23" i="2"/>
  <c r="GW23" i="2"/>
  <c r="GX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DD27" i="2"/>
  <c r="DE27" i="2"/>
  <c r="DF27" i="2"/>
  <c r="DG27" i="2"/>
  <c r="DH27" i="2"/>
  <c r="DI27" i="2"/>
  <c r="DJ27" i="2"/>
  <c r="DK27" i="2"/>
  <c r="DL27" i="2"/>
  <c r="DM27" i="2"/>
  <c r="DN27" i="2"/>
  <c r="DO27" i="2"/>
  <c r="DP27" i="2"/>
  <c r="DQ27" i="2"/>
  <c r="DR27" i="2"/>
  <c r="DS27" i="2"/>
  <c r="DT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FQ27" i="2"/>
  <c r="FR27" i="2"/>
  <c r="FS27" i="2"/>
  <c r="FT27" i="2"/>
  <c r="FU27" i="2"/>
  <c r="FV27" i="2"/>
  <c r="FW27" i="2"/>
  <c r="FX27" i="2"/>
  <c r="FY27" i="2"/>
  <c r="FZ27" i="2"/>
  <c r="GA27" i="2"/>
  <c r="GB27" i="2"/>
  <c r="GC27" i="2"/>
  <c r="GD27" i="2"/>
  <c r="GE27" i="2"/>
  <c r="GF27" i="2"/>
  <c r="GG27" i="2"/>
  <c r="GH27" i="2"/>
  <c r="GI27" i="2"/>
  <c r="GJ27" i="2"/>
  <c r="GK27" i="2"/>
  <c r="GL27" i="2"/>
  <c r="GM27" i="2"/>
  <c r="GN27" i="2"/>
  <c r="GO27" i="2"/>
  <c r="GP27" i="2"/>
  <c r="GQ27" i="2"/>
  <c r="GR27" i="2"/>
  <c r="GS27" i="2"/>
  <c r="GT27" i="2"/>
  <c r="GU27" i="2"/>
  <c r="GV27" i="2"/>
  <c r="GW27" i="2"/>
  <c r="GX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FQ28" i="2"/>
  <c r="FR28" i="2"/>
  <c r="FS28" i="2"/>
  <c r="FT28" i="2"/>
  <c r="FU28" i="2"/>
  <c r="FV28" i="2"/>
  <c r="FW28" i="2"/>
  <c r="FX28" i="2"/>
  <c r="FY28" i="2"/>
  <c r="FZ28" i="2"/>
  <c r="GA28" i="2"/>
  <c r="GB28" i="2"/>
  <c r="GC28" i="2"/>
  <c r="GD28" i="2"/>
  <c r="GE28" i="2"/>
  <c r="GF28" i="2"/>
  <c r="GG28" i="2"/>
  <c r="GH28" i="2"/>
  <c r="GI28" i="2"/>
  <c r="GJ28" i="2"/>
  <c r="GK28" i="2"/>
  <c r="GL28" i="2"/>
  <c r="GM28" i="2"/>
  <c r="GN28" i="2"/>
  <c r="GO28" i="2"/>
  <c r="GP28" i="2"/>
  <c r="GQ28" i="2"/>
  <c r="GR28" i="2"/>
  <c r="GS28" i="2"/>
  <c r="GT28" i="2"/>
  <c r="GU28" i="2"/>
  <c r="GV28" i="2"/>
  <c r="GW28" i="2"/>
  <c r="GX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FU29" i="2"/>
  <c r="FV29" i="2"/>
  <c r="FW29" i="2"/>
  <c r="FX29" i="2"/>
  <c r="FY29" i="2"/>
  <c r="FZ29" i="2"/>
  <c r="GA29" i="2"/>
  <c r="GB29" i="2"/>
  <c r="GC29" i="2"/>
  <c r="GD29" i="2"/>
  <c r="GE29" i="2"/>
  <c r="GF29" i="2"/>
  <c r="GG29" i="2"/>
  <c r="GH29" i="2"/>
  <c r="GI29" i="2"/>
  <c r="GJ29" i="2"/>
  <c r="GK29" i="2"/>
  <c r="GL29" i="2"/>
  <c r="GM29" i="2"/>
  <c r="GN29" i="2"/>
  <c r="GO29" i="2"/>
  <c r="GP29" i="2"/>
  <c r="GQ29" i="2"/>
  <c r="GR29" i="2"/>
  <c r="GS29" i="2"/>
  <c r="GT29" i="2"/>
  <c r="GU29" i="2"/>
  <c r="GV29" i="2"/>
  <c r="GW29" i="2"/>
  <c r="GX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FQ30" i="2"/>
  <c r="FR30" i="2"/>
  <c r="FS30" i="2"/>
  <c r="FT30" i="2"/>
  <c r="FU30" i="2"/>
  <c r="FV30" i="2"/>
  <c r="FW30" i="2"/>
  <c r="FX30" i="2"/>
  <c r="FY30" i="2"/>
  <c r="FZ30" i="2"/>
  <c r="GA30" i="2"/>
  <c r="GB30" i="2"/>
  <c r="GC30" i="2"/>
  <c r="GD30" i="2"/>
  <c r="GE30" i="2"/>
  <c r="GF30" i="2"/>
  <c r="GG30" i="2"/>
  <c r="GH30" i="2"/>
  <c r="GI30" i="2"/>
  <c r="GJ30" i="2"/>
  <c r="GK30" i="2"/>
  <c r="GL30" i="2"/>
  <c r="GM30" i="2"/>
  <c r="GN30" i="2"/>
  <c r="GO30" i="2"/>
  <c r="GP30" i="2"/>
  <c r="GQ30" i="2"/>
  <c r="GR30" i="2"/>
  <c r="GS30" i="2"/>
  <c r="GT30" i="2"/>
  <c r="GU30" i="2"/>
  <c r="GV30" i="2"/>
  <c r="GW30" i="2"/>
  <c r="GX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FQ33" i="2"/>
  <c r="FR33" i="2"/>
  <c r="FS33" i="2"/>
  <c r="FT33" i="2"/>
  <c r="FU33" i="2"/>
  <c r="FV33" i="2"/>
  <c r="FW33" i="2"/>
  <c r="FX33" i="2"/>
  <c r="FY33" i="2"/>
  <c r="FZ33" i="2"/>
  <c r="GA33" i="2"/>
  <c r="GB33" i="2"/>
  <c r="GC33" i="2"/>
  <c r="GD33" i="2"/>
  <c r="GE33" i="2"/>
  <c r="GF33" i="2"/>
  <c r="GG33" i="2"/>
  <c r="GH33" i="2"/>
  <c r="GI33" i="2"/>
  <c r="GJ33" i="2"/>
  <c r="GK33" i="2"/>
  <c r="GL33" i="2"/>
  <c r="GM33" i="2"/>
  <c r="GN33" i="2"/>
  <c r="GO33" i="2"/>
  <c r="GP33" i="2"/>
  <c r="GQ33" i="2"/>
  <c r="GR33" i="2"/>
  <c r="GS33" i="2"/>
  <c r="GT33" i="2"/>
  <c r="GU33" i="2"/>
  <c r="GV33" i="2"/>
  <c r="GW33" i="2"/>
  <c r="GX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FQ35" i="2"/>
  <c r="FR35" i="2"/>
  <c r="FS35" i="2"/>
  <c r="FT35" i="2"/>
  <c r="FU35" i="2"/>
  <c r="FV35" i="2"/>
  <c r="FW35" i="2"/>
  <c r="FX35" i="2"/>
  <c r="FY35" i="2"/>
  <c r="FZ35" i="2"/>
  <c r="GA35" i="2"/>
  <c r="GB35" i="2"/>
  <c r="GC35" i="2"/>
  <c r="GD35" i="2"/>
  <c r="GE35" i="2"/>
  <c r="GF35" i="2"/>
  <c r="GG35" i="2"/>
  <c r="GH35" i="2"/>
  <c r="GI35" i="2"/>
  <c r="GJ35" i="2"/>
  <c r="GK35" i="2"/>
  <c r="GL35" i="2"/>
  <c r="GM35" i="2"/>
  <c r="GN35" i="2"/>
  <c r="GO35" i="2"/>
  <c r="GP35" i="2"/>
  <c r="GQ35" i="2"/>
  <c r="GR35" i="2"/>
  <c r="GS35" i="2"/>
  <c r="GT35" i="2"/>
  <c r="GU35" i="2"/>
  <c r="GV35" i="2"/>
  <c r="GW35" i="2"/>
  <c r="GX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FQ36" i="2"/>
  <c r="FR36" i="2"/>
  <c r="FS36" i="2"/>
  <c r="FT36" i="2"/>
  <c r="FU36" i="2"/>
  <c r="FV36" i="2"/>
  <c r="FW36" i="2"/>
  <c r="FX36" i="2"/>
  <c r="FY36" i="2"/>
  <c r="FZ36" i="2"/>
  <c r="GA36" i="2"/>
  <c r="GB36" i="2"/>
  <c r="GC36" i="2"/>
  <c r="GD36" i="2"/>
  <c r="GE36" i="2"/>
  <c r="GF36" i="2"/>
  <c r="GG36" i="2"/>
  <c r="GH36" i="2"/>
  <c r="GI36" i="2"/>
  <c r="GJ36" i="2"/>
  <c r="GK36" i="2"/>
  <c r="GL36" i="2"/>
  <c r="GM36" i="2"/>
  <c r="GN36" i="2"/>
  <c r="GO36" i="2"/>
  <c r="GP36" i="2"/>
  <c r="GQ36" i="2"/>
  <c r="GR36" i="2"/>
  <c r="GS36" i="2"/>
  <c r="GT36" i="2"/>
  <c r="GU36" i="2"/>
  <c r="GV36" i="2"/>
  <c r="GW36" i="2"/>
  <c r="GX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ES37" i="2"/>
  <c r="ET37" i="2"/>
  <c r="EU37" i="2"/>
  <c r="EV37" i="2"/>
  <c r="EW37" i="2"/>
  <c r="EX37" i="2"/>
  <c r="EY37" i="2"/>
  <c r="EZ37" i="2"/>
  <c r="FA37" i="2"/>
  <c r="FB37" i="2"/>
  <c r="FC37" i="2"/>
  <c r="FD37" i="2"/>
  <c r="FE37" i="2"/>
  <c r="FF37" i="2"/>
  <c r="FG37" i="2"/>
  <c r="FH37" i="2"/>
  <c r="FI37" i="2"/>
  <c r="FJ37" i="2"/>
  <c r="FK37" i="2"/>
  <c r="FL37" i="2"/>
  <c r="FM37" i="2"/>
  <c r="FN37" i="2"/>
  <c r="FO37" i="2"/>
  <c r="FP37" i="2"/>
  <c r="FQ37" i="2"/>
  <c r="FR37" i="2"/>
  <c r="FS37" i="2"/>
  <c r="FT37" i="2"/>
  <c r="FU37" i="2"/>
  <c r="FV37" i="2"/>
  <c r="FW37" i="2"/>
  <c r="FX37" i="2"/>
  <c r="FY37" i="2"/>
  <c r="FZ37" i="2"/>
  <c r="GA37" i="2"/>
  <c r="GB37" i="2"/>
  <c r="GC37" i="2"/>
  <c r="GD37" i="2"/>
  <c r="GE37" i="2"/>
  <c r="GF37" i="2"/>
  <c r="GG37" i="2"/>
  <c r="GH37" i="2"/>
  <c r="GI37" i="2"/>
  <c r="GJ37" i="2"/>
  <c r="GK37" i="2"/>
  <c r="GL37" i="2"/>
  <c r="GM37" i="2"/>
  <c r="GN37" i="2"/>
  <c r="GO37" i="2"/>
  <c r="GP37" i="2"/>
  <c r="GQ37" i="2"/>
  <c r="GR37" i="2"/>
  <c r="GS37" i="2"/>
  <c r="GT37" i="2"/>
  <c r="GU37" i="2"/>
  <c r="GV37" i="2"/>
  <c r="GW37" i="2"/>
  <c r="GX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FQ38" i="2"/>
  <c r="FR38" i="2"/>
  <c r="FS38" i="2"/>
  <c r="FT38" i="2"/>
  <c r="FU38" i="2"/>
  <c r="FV38" i="2"/>
  <c r="FW38" i="2"/>
  <c r="FX38" i="2"/>
  <c r="FY38" i="2"/>
  <c r="FZ38" i="2"/>
  <c r="GA38" i="2"/>
  <c r="GB38" i="2"/>
  <c r="GC38" i="2"/>
  <c r="GD38" i="2"/>
  <c r="GE38" i="2"/>
  <c r="GF38" i="2"/>
  <c r="GG38" i="2"/>
  <c r="GH38" i="2"/>
  <c r="GI38" i="2"/>
  <c r="GJ38" i="2"/>
  <c r="GK38" i="2"/>
  <c r="GL38" i="2"/>
  <c r="GM38" i="2"/>
  <c r="GN38" i="2"/>
  <c r="GO38" i="2"/>
  <c r="GP38" i="2"/>
  <c r="GQ38" i="2"/>
  <c r="GR38" i="2"/>
  <c r="GS38" i="2"/>
  <c r="GT38" i="2"/>
  <c r="GU38" i="2"/>
  <c r="GV38" i="2"/>
  <c r="GW38" i="2"/>
  <c r="GX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FQ41" i="2"/>
  <c r="FR41" i="2"/>
  <c r="FS41" i="2"/>
  <c r="FT41" i="2"/>
  <c r="FU41" i="2"/>
  <c r="FV41" i="2"/>
  <c r="FW41" i="2"/>
  <c r="FX41" i="2"/>
  <c r="FY41" i="2"/>
  <c r="FZ41" i="2"/>
  <c r="GA41" i="2"/>
  <c r="GB41" i="2"/>
  <c r="GC41" i="2"/>
  <c r="GD41" i="2"/>
  <c r="GE41" i="2"/>
  <c r="GF41" i="2"/>
  <c r="GG41" i="2"/>
  <c r="GH41" i="2"/>
  <c r="GI41" i="2"/>
  <c r="GJ41" i="2"/>
  <c r="GK41" i="2"/>
  <c r="GL41" i="2"/>
  <c r="GM41" i="2"/>
  <c r="GN41" i="2"/>
  <c r="GO41" i="2"/>
  <c r="GP41" i="2"/>
  <c r="GQ41" i="2"/>
  <c r="GR41" i="2"/>
  <c r="GS41" i="2"/>
  <c r="GT41" i="2"/>
  <c r="GU41" i="2"/>
  <c r="GV41" i="2"/>
  <c r="GW41" i="2"/>
  <c r="GX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FQ42" i="2"/>
  <c r="FR42" i="2"/>
  <c r="FS42" i="2"/>
  <c r="FT42" i="2"/>
  <c r="FU42" i="2"/>
  <c r="FV42" i="2"/>
  <c r="FW42" i="2"/>
  <c r="FX42" i="2"/>
  <c r="FY42" i="2"/>
  <c r="FZ42" i="2"/>
  <c r="GA42" i="2"/>
  <c r="GB42" i="2"/>
  <c r="GC42" i="2"/>
  <c r="GD42" i="2"/>
  <c r="GE42" i="2"/>
  <c r="GF42" i="2"/>
  <c r="GG42" i="2"/>
  <c r="GH42" i="2"/>
  <c r="GI42" i="2"/>
  <c r="GJ42" i="2"/>
  <c r="GK42" i="2"/>
  <c r="GL42" i="2"/>
  <c r="GM42" i="2"/>
  <c r="GN42" i="2"/>
  <c r="GO42" i="2"/>
  <c r="GP42" i="2"/>
  <c r="GQ42" i="2"/>
  <c r="GR42" i="2"/>
  <c r="GS42" i="2"/>
  <c r="GT42" i="2"/>
  <c r="GU42" i="2"/>
  <c r="GV42" i="2"/>
  <c r="GW42" i="2"/>
  <c r="GX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FQ43" i="2"/>
  <c r="FR43" i="2"/>
  <c r="FS43" i="2"/>
  <c r="FT43" i="2"/>
  <c r="FU43" i="2"/>
  <c r="FV43" i="2"/>
  <c r="FW43" i="2"/>
  <c r="FX43" i="2"/>
  <c r="FY43" i="2"/>
  <c r="FZ43" i="2"/>
  <c r="GA43" i="2"/>
  <c r="GB43" i="2"/>
  <c r="GC43" i="2"/>
  <c r="GD43" i="2"/>
  <c r="GE43" i="2"/>
  <c r="GF43" i="2"/>
  <c r="GG43" i="2"/>
  <c r="GH43" i="2"/>
  <c r="GI43" i="2"/>
  <c r="GJ43" i="2"/>
  <c r="GK43" i="2"/>
  <c r="GL43" i="2"/>
  <c r="GM43" i="2"/>
  <c r="GN43" i="2"/>
  <c r="GO43" i="2"/>
  <c r="GP43" i="2"/>
  <c r="GQ43" i="2"/>
  <c r="GR43" i="2"/>
  <c r="GS43" i="2"/>
  <c r="GT43" i="2"/>
  <c r="GU43" i="2"/>
  <c r="GV43" i="2"/>
  <c r="GW43" i="2"/>
  <c r="GX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Z44" i="2"/>
  <c r="GA44" i="2"/>
  <c r="GB44" i="2"/>
  <c r="GC44" i="2"/>
  <c r="GD44" i="2"/>
  <c r="GE44" i="2"/>
  <c r="GF44" i="2"/>
  <c r="GG44" i="2"/>
  <c r="GH44" i="2"/>
  <c r="GI44" i="2"/>
  <c r="GJ44" i="2"/>
  <c r="GK44" i="2"/>
  <c r="GL44" i="2"/>
  <c r="GM44" i="2"/>
  <c r="GN44" i="2"/>
  <c r="GO44" i="2"/>
  <c r="GP44" i="2"/>
  <c r="GQ44" i="2"/>
  <c r="GR44" i="2"/>
  <c r="GS44" i="2"/>
  <c r="GT44" i="2"/>
  <c r="GU44" i="2"/>
  <c r="GV44" i="2"/>
  <c r="GW44" i="2"/>
  <c r="GX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FQ45" i="2"/>
  <c r="FR45" i="2"/>
  <c r="FS45" i="2"/>
  <c r="FT45" i="2"/>
  <c r="FU45" i="2"/>
  <c r="FV45" i="2"/>
  <c r="FW45" i="2"/>
  <c r="FX45" i="2"/>
  <c r="FY45" i="2"/>
  <c r="FZ45" i="2"/>
  <c r="GA45" i="2"/>
  <c r="GB45" i="2"/>
  <c r="GC45" i="2"/>
  <c r="GD45" i="2"/>
  <c r="GE45" i="2"/>
  <c r="GF45" i="2"/>
  <c r="GG45" i="2"/>
  <c r="GH45" i="2"/>
  <c r="GI45" i="2"/>
  <c r="GJ45" i="2"/>
  <c r="GK45" i="2"/>
  <c r="GL45" i="2"/>
  <c r="GM45" i="2"/>
  <c r="GN45" i="2"/>
  <c r="GO45" i="2"/>
  <c r="GP45" i="2"/>
  <c r="GQ45" i="2"/>
  <c r="GR45" i="2"/>
  <c r="GS45" i="2"/>
  <c r="GT45" i="2"/>
  <c r="GU45" i="2"/>
  <c r="GV45" i="2"/>
  <c r="GW45" i="2"/>
  <c r="GX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FQ46" i="2"/>
  <c r="FR46" i="2"/>
  <c r="FS46" i="2"/>
  <c r="FT46" i="2"/>
  <c r="FU46" i="2"/>
  <c r="FV46" i="2"/>
  <c r="FW46" i="2"/>
  <c r="FX46" i="2"/>
  <c r="FY46" i="2"/>
  <c r="FZ46" i="2"/>
  <c r="GA46" i="2"/>
  <c r="GB46" i="2"/>
  <c r="GC46" i="2"/>
  <c r="GD46" i="2"/>
  <c r="GE46" i="2"/>
  <c r="GF46" i="2"/>
  <c r="GG46" i="2"/>
  <c r="GH46" i="2"/>
  <c r="GI46" i="2"/>
  <c r="GJ46" i="2"/>
  <c r="GK46" i="2"/>
  <c r="GL46" i="2"/>
  <c r="GM46" i="2"/>
  <c r="GN46" i="2"/>
  <c r="GO46" i="2"/>
  <c r="GP46" i="2"/>
  <c r="GQ46" i="2"/>
  <c r="GR46" i="2"/>
  <c r="GS46" i="2"/>
  <c r="GT46" i="2"/>
  <c r="GU46" i="2"/>
  <c r="GV46" i="2"/>
  <c r="GW46" i="2"/>
  <c r="GX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ES47" i="2"/>
  <c r="ET47" i="2"/>
  <c r="EU47" i="2"/>
  <c r="EV47" i="2"/>
  <c r="EW47" i="2"/>
  <c r="EX47" i="2"/>
  <c r="EY47" i="2"/>
  <c r="EZ47" i="2"/>
  <c r="FA47" i="2"/>
  <c r="FB47" i="2"/>
  <c r="FC47" i="2"/>
  <c r="FD47" i="2"/>
  <c r="FE47" i="2"/>
  <c r="FF47" i="2"/>
  <c r="FG47" i="2"/>
  <c r="FH47" i="2"/>
  <c r="FI47" i="2"/>
  <c r="FJ47" i="2"/>
  <c r="FK47" i="2"/>
  <c r="FL47" i="2"/>
  <c r="FM47" i="2"/>
  <c r="FN47" i="2"/>
  <c r="FO47" i="2"/>
  <c r="FP47" i="2"/>
  <c r="FQ47" i="2"/>
  <c r="FR47" i="2"/>
  <c r="FS47" i="2"/>
  <c r="FT47" i="2"/>
  <c r="FU47" i="2"/>
  <c r="FV47" i="2"/>
  <c r="FW47" i="2"/>
  <c r="FX47" i="2"/>
  <c r="FY47" i="2"/>
  <c r="FZ47" i="2"/>
  <c r="GA47" i="2"/>
  <c r="GB47" i="2"/>
  <c r="GC47" i="2"/>
  <c r="GD47" i="2"/>
  <c r="GE47" i="2"/>
  <c r="GF47" i="2"/>
  <c r="GG47" i="2"/>
  <c r="GH47" i="2"/>
  <c r="GI47" i="2"/>
  <c r="GJ47" i="2"/>
  <c r="GK47" i="2"/>
  <c r="GL47" i="2"/>
  <c r="GM47" i="2"/>
  <c r="GN47" i="2"/>
  <c r="GO47" i="2"/>
  <c r="GP47" i="2"/>
  <c r="GQ47" i="2"/>
  <c r="GR47" i="2"/>
  <c r="GS47" i="2"/>
  <c r="GT47" i="2"/>
  <c r="GU47" i="2"/>
  <c r="GV47" i="2"/>
  <c r="GW47" i="2"/>
  <c r="GX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FQ48" i="2"/>
  <c r="FR48" i="2"/>
  <c r="FS48" i="2"/>
  <c r="FT48" i="2"/>
  <c r="FU48" i="2"/>
  <c r="FV48" i="2"/>
  <c r="FW48" i="2"/>
  <c r="FX48" i="2"/>
  <c r="FY48" i="2"/>
  <c r="FZ48" i="2"/>
  <c r="GA48" i="2"/>
  <c r="GB48" i="2"/>
  <c r="GC48" i="2"/>
  <c r="GD48" i="2"/>
  <c r="GE48" i="2"/>
  <c r="GF48" i="2"/>
  <c r="GG48" i="2"/>
  <c r="GH48" i="2"/>
  <c r="GI48" i="2"/>
  <c r="GJ48" i="2"/>
  <c r="GK48" i="2"/>
  <c r="GL48" i="2"/>
  <c r="GM48" i="2"/>
  <c r="GN48" i="2"/>
  <c r="GO48" i="2"/>
  <c r="GP48" i="2"/>
  <c r="GQ48" i="2"/>
  <c r="GR48" i="2"/>
  <c r="GS48" i="2"/>
  <c r="GT48" i="2"/>
  <c r="GU48" i="2"/>
  <c r="GV48" i="2"/>
  <c r="GW48" i="2"/>
  <c r="GX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Z49" i="2"/>
  <c r="GA49" i="2"/>
  <c r="GB49" i="2"/>
  <c r="GC49" i="2"/>
  <c r="GD49" i="2"/>
  <c r="GE49" i="2"/>
  <c r="GF49" i="2"/>
  <c r="GG49" i="2"/>
  <c r="GH49" i="2"/>
  <c r="GI49" i="2"/>
  <c r="GJ49" i="2"/>
  <c r="GK49" i="2"/>
  <c r="GL49" i="2"/>
  <c r="GM49" i="2"/>
  <c r="GN49" i="2"/>
  <c r="GO49" i="2"/>
  <c r="GP49" i="2"/>
  <c r="GQ49" i="2"/>
  <c r="GR49" i="2"/>
  <c r="GS49" i="2"/>
  <c r="GT49" i="2"/>
  <c r="GU49" i="2"/>
  <c r="GV49" i="2"/>
  <c r="GW49" i="2"/>
  <c r="GX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FQ50" i="2"/>
  <c r="FR50" i="2"/>
  <c r="FS50" i="2"/>
  <c r="FT50" i="2"/>
  <c r="FU50" i="2"/>
  <c r="FV50" i="2"/>
  <c r="FW50" i="2"/>
  <c r="FX50" i="2"/>
  <c r="FY50" i="2"/>
  <c r="FZ50" i="2"/>
  <c r="GA50" i="2"/>
  <c r="GB50" i="2"/>
  <c r="GC50" i="2"/>
  <c r="GD50" i="2"/>
  <c r="GE50" i="2"/>
  <c r="GF50" i="2"/>
  <c r="GG50" i="2"/>
  <c r="GH50" i="2"/>
  <c r="GI50" i="2"/>
  <c r="GJ50" i="2"/>
  <c r="GK50" i="2"/>
  <c r="GL50" i="2"/>
  <c r="GM50" i="2"/>
  <c r="GN50" i="2"/>
  <c r="GO50" i="2"/>
  <c r="GP50" i="2"/>
  <c r="GQ50" i="2"/>
  <c r="GR50" i="2"/>
  <c r="GS50" i="2"/>
  <c r="GT50" i="2"/>
  <c r="GU50" i="2"/>
  <c r="GV50" i="2"/>
  <c r="GW50" i="2"/>
  <c r="GX50" i="2"/>
  <c r="B45" i="4"/>
  <c r="B46" i="4"/>
  <c r="B47" i="4"/>
  <c r="B48" i="4"/>
  <c r="B49" i="4"/>
  <c r="B50" i="4"/>
  <c r="C45" i="4"/>
  <c r="C46" i="4"/>
  <c r="C47" i="4"/>
  <c r="C48" i="4"/>
  <c r="C49" i="4"/>
  <c r="C50" i="4"/>
  <c r="D45" i="4"/>
  <c r="D46" i="4"/>
  <c r="D47" i="4"/>
  <c r="D48" i="4"/>
  <c r="D49" i="4"/>
  <c r="D50" i="4"/>
  <c r="E45" i="4"/>
  <c r="E46" i="4"/>
  <c r="E47" i="4"/>
  <c r="E48" i="4"/>
  <c r="E49" i="4"/>
  <c r="E50" i="4"/>
  <c r="F45" i="4"/>
  <c r="F46" i="4"/>
  <c r="F47" i="4"/>
  <c r="F48" i="4"/>
  <c r="F49" i="4"/>
  <c r="F50" i="4"/>
  <c r="G45" i="4"/>
  <c r="G46" i="4"/>
  <c r="G47" i="4"/>
  <c r="G48" i="4"/>
  <c r="G49" i="4"/>
  <c r="G50" i="4"/>
  <c r="H45" i="4"/>
  <c r="H46" i="4"/>
  <c r="H47" i="4"/>
  <c r="H48" i="4"/>
  <c r="H49" i="4"/>
  <c r="H50" i="4"/>
  <c r="I45" i="4"/>
  <c r="I46" i="4"/>
  <c r="I47" i="4"/>
  <c r="I48" i="4"/>
  <c r="I49" i="4"/>
  <c r="I50" i="4"/>
  <c r="J45" i="4"/>
  <c r="J46" i="4"/>
  <c r="J47" i="4"/>
  <c r="J48" i="4"/>
  <c r="J49" i="4"/>
  <c r="J50" i="4"/>
  <c r="K45" i="4"/>
  <c r="K46" i="4"/>
  <c r="K47" i="4"/>
  <c r="K48" i="4"/>
  <c r="K49" i="4"/>
  <c r="K50" i="4"/>
  <c r="L45" i="4"/>
  <c r="L46" i="4"/>
  <c r="L47" i="4"/>
  <c r="L48" i="4"/>
  <c r="L49" i="4"/>
  <c r="L50" i="4"/>
  <c r="M45" i="4"/>
  <c r="M46" i="4"/>
  <c r="M47" i="4"/>
  <c r="M48" i="4"/>
  <c r="M49" i="4"/>
  <c r="M50" i="4"/>
  <c r="N45" i="4"/>
  <c r="N46" i="4"/>
  <c r="N47" i="4"/>
  <c r="N48" i="4"/>
  <c r="N49" i="4"/>
  <c r="N50" i="4"/>
  <c r="O45" i="4"/>
  <c r="O46" i="4"/>
  <c r="O47" i="4"/>
  <c r="O48" i="4"/>
  <c r="O49" i="4"/>
  <c r="O50" i="4"/>
  <c r="P45" i="4"/>
  <c r="P46" i="4"/>
  <c r="P47" i="4"/>
  <c r="P48" i="4"/>
  <c r="P49" i="4"/>
  <c r="P50" i="4"/>
  <c r="Q45" i="4"/>
  <c r="Q46" i="4"/>
  <c r="Q47" i="4"/>
  <c r="Q48" i="4"/>
  <c r="Q49" i="4"/>
  <c r="Q50" i="4"/>
  <c r="R45" i="4"/>
  <c r="R46" i="4"/>
  <c r="R47" i="4"/>
  <c r="R48" i="4"/>
  <c r="R49" i="4"/>
  <c r="R50" i="4"/>
  <c r="S45" i="4"/>
  <c r="S46" i="4"/>
  <c r="S47" i="4"/>
  <c r="S48" i="4"/>
  <c r="S49" i="4"/>
  <c r="S50" i="4"/>
  <c r="T45" i="4"/>
  <c r="T46" i="4"/>
  <c r="T47" i="4"/>
  <c r="T48" i="4"/>
  <c r="T49" i="4"/>
  <c r="T50" i="4"/>
  <c r="U45" i="4"/>
  <c r="U46" i="4"/>
  <c r="U47" i="4"/>
  <c r="U48" i="4"/>
  <c r="U49" i="4"/>
  <c r="U50" i="4"/>
  <c r="V45" i="4"/>
  <c r="V46" i="4"/>
  <c r="V47" i="4"/>
  <c r="V48" i="4"/>
  <c r="V49" i="4"/>
  <c r="V50" i="4"/>
  <c r="W45" i="4"/>
  <c r="W46" i="4"/>
  <c r="W47" i="4"/>
  <c r="W48" i="4"/>
  <c r="W49" i="4"/>
  <c r="W50" i="4"/>
  <c r="X45" i="4"/>
  <c r="X46" i="4"/>
  <c r="X47" i="4"/>
  <c r="X48" i="4"/>
  <c r="X49" i="4"/>
  <c r="X50" i="4"/>
  <c r="Y45" i="4"/>
  <c r="Y46" i="4"/>
  <c r="Y47" i="4"/>
  <c r="Y48" i="4"/>
  <c r="Y49" i="4"/>
  <c r="Y50" i="4"/>
  <c r="Z45" i="4"/>
  <c r="Z46" i="4"/>
  <c r="Z47" i="4"/>
  <c r="Z48" i="4"/>
  <c r="Z49" i="4"/>
  <c r="Z50" i="4"/>
  <c r="AA45" i="4"/>
  <c r="AA46" i="4"/>
  <c r="AA47" i="4"/>
  <c r="AA48" i="4"/>
  <c r="AA49" i="4"/>
  <c r="AA50" i="4"/>
  <c r="AB45" i="4"/>
  <c r="AB46" i="4"/>
  <c r="AB47" i="4"/>
  <c r="AB48" i="4"/>
  <c r="AB49" i="4"/>
  <c r="AB50" i="4"/>
  <c r="AC45" i="4"/>
  <c r="AC46" i="4"/>
  <c r="AC47" i="4"/>
  <c r="AC48" i="4"/>
  <c r="AC49" i="4"/>
  <c r="AC50" i="4"/>
  <c r="AD45" i="4"/>
  <c r="AD46" i="4"/>
  <c r="AD47" i="4"/>
  <c r="AD48" i="4"/>
  <c r="AD49" i="4"/>
  <c r="AD50" i="4"/>
  <c r="AE45" i="4"/>
  <c r="AE46" i="4"/>
  <c r="AE47" i="4"/>
  <c r="AE48" i="4"/>
  <c r="AE49" i="4"/>
  <c r="AE50" i="4"/>
  <c r="AF45" i="4"/>
  <c r="AF46" i="4"/>
  <c r="AF47" i="4"/>
  <c r="AF48" i="4"/>
  <c r="AF49" i="4"/>
  <c r="AF50" i="4"/>
  <c r="AG45" i="4"/>
  <c r="AG46" i="4"/>
  <c r="AG47" i="4"/>
  <c r="AG48" i="4"/>
  <c r="AG49" i="4"/>
  <c r="AG50" i="4"/>
  <c r="AH45" i="4"/>
  <c r="AH46" i="4"/>
  <c r="AH47" i="4"/>
  <c r="AH48" i="4"/>
  <c r="AH49" i="4"/>
  <c r="AH50" i="4"/>
  <c r="AI45" i="4"/>
  <c r="AI46" i="4"/>
  <c r="AI47" i="4"/>
  <c r="AI48" i="4"/>
  <c r="AI49" i="4"/>
  <c r="AI50" i="4"/>
  <c r="AJ45" i="4"/>
  <c r="AJ46" i="4"/>
  <c r="AJ47" i="4"/>
  <c r="AJ48" i="4"/>
  <c r="AJ49" i="4"/>
  <c r="AJ50" i="4"/>
  <c r="AK45" i="4"/>
  <c r="AK46" i="4"/>
  <c r="AK47" i="4"/>
  <c r="AK48" i="4"/>
  <c r="AK49" i="4"/>
  <c r="AK50" i="4"/>
  <c r="AL45" i="4"/>
  <c r="AL46" i="4"/>
  <c r="AL47" i="4"/>
  <c r="AL48" i="4"/>
  <c r="AL49" i="4"/>
  <c r="AL50" i="4"/>
  <c r="AM45" i="4"/>
  <c r="AM46" i="4"/>
  <c r="AM47" i="4"/>
  <c r="AM48" i="4"/>
  <c r="AM49" i="4"/>
  <c r="AM50" i="4"/>
  <c r="AN45" i="4"/>
  <c r="AN46" i="4"/>
  <c r="AN47" i="4"/>
  <c r="AN48" i="4"/>
  <c r="AN49" i="4"/>
  <c r="AN50" i="4"/>
  <c r="AO45" i="4"/>
  <c r="AO46" i="4"/>
  <c r="AO47" i="4"/>
  <c r="AO48" i="4"/>
  <c r="AO49" i="4"/>
  <c r="AO50" i="4"/>
  <c r="AP45" i="4"/>
  <c r="AP46" i="4"/>
  <c r="AP47" i="4"/>
  <c r="AP48" i="4"/>
  <c r="AP49" i="4"/>
  <c r="AP50" i="4"/>
  <c r="AQ45" i="4"/>
  <c r="AQ46" i="4"/>
  <c r="AQ47" i="4"/>
  <c r="AQ48" i="4"/>
  <c r="AQ49" i="4"/>
  <c r="AQ50" i="4"/>
  <c r="AR45" i="4"/>
  <c r="AR46" i="4"/>
  <c r="AR47" i="4"/>
  <c r="AR48" i="4"/>
  <c r="AR49" i="4"/>
  <c r="AR50" i="4"/>
  <c r="AS45" i="4"/>
  <c r="AS46" i="4"/>
  <c r="AS47" i="4"/>
  <c r="AS48" i="4"/>
  <c r="AS49" i="4"/>
  <c r="AS50" i="4"/>
  <c r="AT45" i="4"/>
  <c r="AT46" i="4"/>
  <c r="AT47" i="4"/>
  <c r="AT48" i="4"/>
  <c r="AT49" i="4"/>
  <c r="AT50" i="4"/>
  <c r="AU45" i="4"/>
  <c r="AU46" i="4"/>
  <c r="AU47" i="4"/>
  <c r="AU48" i="4"/>
  <c r="AU49" i="4"/>
  <c r="AU50" i="4"/>
  <c r="AV45" i="4"/>
  <c r="AV46" i="4"/>
  <c r="AV47" i="4"/>
  <c r="AV48" i="4"/>
  <c r="AV49" i="4"/>
  <c r="AV50" i="4"/>
  <c r="AW45" i="4"/>
  <c r="AW46" i="4"/>
  <c r="AW47" i="4"/>
  <c r="AW48" i="4"/>
  <c r="AW49" i="4"/>
  <c r="AW50" i="4"/>
  <c r="AX45" i="4"/>
  <c r="AX46" i="4"/>
  <c r="AX47" i="4"/>
  <c r="AX48" i="4"/>
  <c r="AX49" i="4"/>
  <c r="AX50" i="4"/>
  <c r="AY45" i="4"/>
  <c r="AY46" i="4"/>
  <c r="AY47" i="4"/>
  <c r="AY48" i="4"/>
  <c r="AY49" i="4"/>
  <c r="AY50" i="4"/>
  <c r="AZ45" i="4"/>
  <c r="AZ46" i="4"/>
  <c r="AZ47" i="4"/>
  <c r="AZ48" i="4"/>
  <c r="AZ49" i="4"/>
  <c r="AZ50" i="4"/>
  <c r="BA45" i="4"/>
  <c r="BA46" i="4"/>
  <c r="BA47" i="4"/>
  <c r="BA48" i="4"/>
  <c r="BA49" i="4"/>
  <c r="BA50" i="4"/>
  <c r="BB45" i="4"/>
  <c r="BB46" i="4"/>
  <c r="BB47" i="4"/>
  <c r="BB48" i="4"/>
  <c r="BB49" i="4"/>
  <c r="BB50" i="4"/>
  <c r="BC45" i="4"/>
  <c r="BC46" i="4"/>
  <c r="BC47" i="4"/>
  <c r="BC48" i="4"/>
  <c r="BC49" i="4"/>
  <c r="BC50" i="4"/>
  <c r="BD45" i="4"/>
  <c r="BD46" i="4"/>
  <c r="BD47" i="4"/>
  <c r="BD48" i="4"/>
  <c r="BD49" i="4"/>
  <c r="BD50" i="4"/>
  <c r="BE45" i="4"/>
  <c r="BE46" i="4"/>
  <c r="BE47" i="4"/>
  <c r="BE48" i="4"/>
  <c r="BE49" i="4"/>
  <c r="BE50" i="4"/>
  <c r="BF45" i="4"/>
  <c r="BF46" i="4"/>
  <c r="BF47" i="4"/>
  <c r="BF48" i="4"/>
  <c r="BF49" i="4"/>
  <c r="BF50" i="4"/>
  <c r="BG45" i="4"/>
  <c r="BG46" i="4"/>
  <c r="BG47" i="4"/>
  <c r="BG48" i="4"/>
  <c r="BG49" i="4"/>
  <c r="BG50" i="4"/>
  <c r="BH45" i="4"/>
  <c r="BH46" i="4"/>
  <c r="BH47" i="4"/>
  <c r="BH48" i="4"/>
  <c r="BH49" i="4"/>
  <c r="BH50" i="4"/>
  <c r="BI45" i="4"/>
  <c r="BI46" i="4"/>
  <c r="BI47" i="4"/>
  <c r="BI48" i="4"/>
  <c r="BI49" i="4"/>
  <c r="BI50" i="4"/>
  <c r="BJ45" i="4"/>
  <c r="BJ46" i="4"/>
  <c r="BJ47" i="4"/>
  <c r="BJ48" i="4"/>
  <c r="BJ49" i="4"/>
  <c r="BJ50" i="4"/>
  <c r="BK45" i="4"/>
  <c r="BK46" i="4"/>
  <c r="BK47" i="4"/>
  <c r="BK48" i="4"/>
  <c r="BK49" i="4"/>
  <c r="BK50" i="4"/>
  <c r="BL45" i="4"/>
  <c r="BL46" i="4"/>
  <c r="BL47" i="4"/>
  <c r="BL48" i="4"/>
  <c r="BL49" i="4"/>
  <c r="BL50" i="4"/>
  <c r="BM45" i="4"/>
  <c r="BM46" i="4"/>
  <c r="BM47" i="4"/>
  <c r="BM48" i="4"/>
  <c r="BM49" i="4"/>
  <c r="BM50" i="4"/>
  <c r="BN45" i="4"/>
  <c r="BN46" i="4"/>
  <c r="BN47" i="4"/>
  <c r="BN48" i="4"/>
  <c r="BN49" i="4"/>
  <c r="BN50" i="4"/>
  <c r="BO45" i="4"/>
  <c r="BO46" i="4"/>
  <c r="BO47" i="4"/>
  <c r="BO48" i="4"/>
  <c r="BO49" i="4"/>
  <c r="BO50" i="4"/>
  <c r="BP45" i="4"/>
  <c r="BP46" i="4"/>
  <c r="BP47" i="4"/>
  <c r="BP48" i="4"/>
  <c r="BP49" i="4"/>
  <c r="BP50" i="4"/>
  <c r="BQ45" i="4"/>
  <c r="BQ46" i="4"/>
  <c r="BQ47" i="4"/>
  <c r="BQ48" i="4"/>
  <c r="BQ49" i="4"/>
  <c r="BQ50" i="4"/>
  <c r="BR45" i="4"/>
  <c r="BR46" i="4"/>
  <c r="BR47" i="4"/>
  <c r="BR48" i="4"/>
  <c r="BR49" i="4"/>
  <c r="BR50" i="4"/>
  <c r="BS45" i="4"/>
  <c r="BS46" i="4"/>
  <c r="BS47" i="4"/>
  <c r="BS48" i="4"/>
  <c r="BS49" i="4"/>
  <c r="BS50" i="4"/>
  <c r="BT45" i="4"/>
  <c r="BT46" i="4"/>
  <c r="BT47" i="4"/>
  <c r="BT48" i="4"/>
  <c r="BT49" i="4"/>
  <c r="BT50" i="4"/>
  <c r="BU45" i="4"/>
  <c r="BU46" i="4"/>
  <c r="BU47" i="4"/>
  <c r="BU48" i="4"/>
  <c r="BU49" i="4"/>
  <c r="BU50" i="4"/>
  <c r="BV45" i="4"/>
  <c r="BV46" i="4"/>
  <c r="BV47" i="4"/>
  <c r="BV48" i="4"/>
  <c r="BV49" i="4"/>
  <c r="BV50" i="4"/>
  <c r="BW45" i="4"/>
  <c r="BW46" i="4"/>
  <c r="BW47" i="4"/>
  <c r="BW48" i="4"/>
  <c r="BW49" i="4"/>
  <c r="BW50" i="4"/>
  <c r="BX45" i="4"/>
  <c r="BX46" i="4"/>
  <c r="BX47" i="4"/>
  <c r="BX48" i="4"/>
  <c r="BX49" i="4"/>
  <c r="BX50" i="4"/>
  <c r="BY45" i="4"/>
  <c r="BY46" i="4"/>
  <c r="BY47" i="4"/>
  <c r="BY48" i="4"/>
  <c r="BY49" i="4"/>
  <c r="BY50" i="4"/>
  <c r="BZ45" i="4"/>
  <c r="BZ46" i="4"/>
  <c r="BZ47" i="4"/>
  <c r="BZ48" i="4"/>
  <c r="BZ49" i="4"/>
  <c r="BZ50" i="4"/>
  <c r="CA45" i="4"/>
  <c r="CA46" i="4"/>
  <c r="CA47" i="4"/>
  <c r="CA48" i="4"/>
  <c r="CA49" i="4"/>
  <c r="CA50" i="4"/>
  <c r="CB45" i="4"/>
  <c r="CB46" i="4"/>
  <c r="CB47" i="4"/>
  <c r="CB48" i="4"/>
  <c r="CB49" i="4"/>
  <c r="CB50" i="4"/>
  <c r="CC45" i="4"/>
  <c r="CC46" i="4"/>
  <c r="CC47" i="4"/>
  <c r="CC48" i="4"/>
  <c r="CC49" i="4"/>
  <c r="CC50" i="4"/>
  <c r="CD45" i="4"/>
  <c r="CD46" i="4"/>
  <c r="CD47" i="4"/>
  <c r="CD48" i="4"/>
  <c r="CD49" i="4"/>
  <c r="CD50" i="4"/>
  <c r="CE45" i="4"/>
  <c r="CE46" i="4"/>
  <c r="CE47" i="4"/>
  <c r="CE48" i="4"/>
  <c r="CE49" i="4"/>
  <c r="CE50" i="4"/>
  <c r="CF45" i="4"/>
  <c r="CF46" i="4"/>
  <c r="CF47" i="4"/>
  <c r="CF48" i="4"/>
  <c r="CF49" i="4"/>
  <c r="CF50" i="4"/>
  <c r="CG45" i="4"/>
  <c r="CG46" i="4"/>
  <c r="CG47" i="4"/>
  <c r="CG48" i="4"/>
  <c r="CG49" i="4"/>
  <c r="CG50" i="4"/>
  <c r="CH45" i="4"/>
  <c r="CH46" i="4"/>
  <c r="CH47" i="4"/>
  <c r="CH48" i="4"/>
  <c r="CH49" i="4"/>
  <c r="CH50" i="4"/>
  <c r="CI45" i="4"/>
  <c r="CI46" i="4"/>
  <c r="CI47" i="4"/>
  <c r="CI48" i="4"/>
  <c r="CI49" i="4"/>
  <c r="CI50" i="4"/>
  <c r="CJ45" i="4"/>
  <c r="CJ46" i="4"/>
  <c r="CJ47" i="4"/>
  <c r="CJ48" i="4"/>
  <c r="CJ49" i="4"/>
  <c r="CJ50" i="4"/>
  <c r="CK45" i="4"/>
  <c r="CK46" i="4"/>
  <c r="CK47" i="4"/>
  <c r="CK48" i="4"/>
  <c r="CK49" i="4"/>
  <c r="CK50" i="4"/>
  <c r="CL45" i="4"/>
  <c r="CL46" i="4"/>
  <c r="CL47" i="4"/>
  <c r="CL48" i="4"/>
  <c r="CL49" i="4"/>
  <c r="CL50" i="4"/>
  <c r="CM45" i="4"/>
  <c r="CM46" i="4"/>
  <c r="CM47" i="4"/>
  <c r="CM48" i="4"/>
  <c r="CM49" i="4"/>
  <c r="CM50" i="4"/>
  <c r="CN45" i="4"/>
  <c r="CN46" i="4"/>
  <c r="CN47" i="4"/>
  <c r="CN48" i="4"/>
  <c r="CN49" i="4"/>
  <c r="CN50" i="4"/>
  <c r="CO45" i="4"/>
  <c r="CO46" i="4"/>
  <c r="CO47" i="4"/>
  <c r="CO48" i="4"/>
  <c r="CO49" i="4"/>
  <c r="CO50" i="4"/>
  <c r="CP45" i="4"/>
  <c r="CP46" i="4"/>
  <c r="CP47" i="4"/>
  <c r="CP48" i="4"/>
  <c r="CP49" i="4"/>
  <c r="CP50" i="4"/>
  <c r="CQ45" i="4"/>
  <c r="CQ46" i="4"/>
  <c r="CQ47" i="4"/>
  <c r="CQ48" i="4"/>
  <c r="CQ49" i="4"/>
  <c r="CQ50" i="4"/>
  <c r="CR45" i="4"/>
  <c r="CR46" i="4"/>
  <c r="CR47" i="4"/>
  <c r="CR48" i="4"/>
  <c r="CR49" i="4"/>
  <c r="CR50" i="4"/>
  <c r="CS45" i="4"/>
  <c r="CS46" i="4"/>
  <c r="CS47" i="4"/>
  <c r="CS48" i="4"/>
  <c r="CS49" i="4"/>
  <c r="CS50" i="4"/>
  <c r="CT45" i="4"/>
  <c r="CT46" i="4"/>
  <c r="CT47" i="4"/>
  <c r="CT48" i="4"/>
  <c r="CT49" i="4"/>
  <c r="CT50" i="4"/>
  <c r="CU45" i="4"/>
  <c r="CU46" i="4"/>
  <c r="CU47" i="4"/>
  <c r="CU48" i="4"/>
  <c r="CU49" i="4"/>
  <c r="CU50" i="4"/>
  <c r="CV45" i="4"/>
  <c r="CV46" i="4"/>
  <c r="CV47" i="4"/>
  <c r="CV48" i="4"/>
  <c r="CV49" i="4"/>
  <c r="CV50" i="4"/>
  <c r="CW45" i="4"/>
  <c r="CW46" i="4"/>
  <c r="CW47" i="4"/>
  <c r="CW48" i="4"/>
  <c r="CW49" i="4"/>
  <c r="CW50" i="4"/>
  <c r="CX45" i="4"/>
  <c r="CX46" i="4"/>
  <c r="CX47" i="4"/>
  <c r="CX48" i="4"/>
  <c r="CX49" i="4"/>
  <c r="CX50" i="4"/>
  <c r="CY45" i="4"/>
  <c r="CY46" i="4"/>
  <c r="CY47" i="4"/>
  <c r="CY48" i="4"/>
  <c r="CY49" i="4"/>
  <c r="CY50" i="4"/>
  <c r="CZ45" i="4"/>
  <c r="CZ46" i="4"/>
  <c r="CZ47" i="4"/>
  <c r="CZ48" i="4"/>
  <c r="CZ49" i="4"/>
  <c r="CZ50" i="4"/>
  <c r="DA45" i="4"/>
  <c r="DA46" i="4"/>
  <c r="DA47" i="4"/>
  <c r="DA48" i="4"/>
  <c r="DA49" i="4"/>
  <c r="DA50" i="4"/>
  <c r="DB45" i="4"/>
  <c r="DB46" i="4"/>
  <c r="DB47" i="4"/>
  <c r="DB48" i="4"/>
  <c r="DB49" i="4"/>
  <c r="DB50" i="4"/>
  <c r="DC45" i="4"/>
  <c r="DC46" i="4"/>
  <c r="DC47" i="4"/>
  <c r="DC48" i="4"/>
  <c r="DC49" i="4"/>
  <c r="DC50" i="4"/>
  <c r="DD45" i="4"/>
  <c r="DD46" i="4"/>
  <c r="DD47" i="4"/>
  <c r="DD48" i="4"/>
  <c r="DD49" i="4"/>
  <c r="DD50" i="4"/>
  <c r="DE45" i="4"/>
  <c r="DE46" i="4"/>
  <c r="DE47" i="4"/>
  <c r="DE48" i="4"/>
  <c r="DE49" i="4"/>
  <c r="DE50" i="4"/>
  <c r="DF45" i="4"/>
  <c r="DF46" i="4"/>
  <c r="DF47" i="4"/>
  <c r="DF48" i="4"/>
  <c r="DF49" i="4"/>
  <c r="DF50" i="4"/>
  <c r="DG45" i="4"/>
  <c r="DG46" i="4"/>
  <c r="DG47" i="4"/>
  <c r="DG48" i="4"/>
  <c r="DG49" i="4"/>
  <c r="DG50" i="4"/>
  <c r="DH45" i="4"/>
  <c r="DH46" i="4"/>
  <c r="DH47" i="4"/>
  <c r="DH48" i="4"/>
  <c r="DH49" i="4"/>
  <c r="DH50" i="4"/>
  <c r="DI45" i="4"/>
  <c r="DI46" i="4"/>
  <c r="DI47" i="4"/>
  <c r="DI48" i="4"/>
  <c r="DI49" i="4"/>
  <c r="DI50" i="4"/>
  <c r="DJ45" i="4"/>
  <c r="DJ46" i="4"/>
  <c r="DJ47" i="4"/>
  <c r="DJ48" i="4"/>
  <c r="DJ49" i="4"/>
  <c r="DJ50" i="4"/>
  <c r="DK45" i="4"/>
  <c r="DK46" i="4"/>
  <c r="DK47" i="4"/>
  <c r="DK48" i="4"/>
  <c r="DK49" i="4"/>
  <c r="DK50" i="4"/>
  <c r="DL45" i="4"/>
  <c r="DL46" i="4"/>
  <c r="DL47" i="4"/>
  <c r="DL48" i="4"/>
  <c r="DL49" i="4"/>
  <c r="DL50" i="4"/>
  <c r="DM45" i="4"/>
  <c r="DM46" i="4"/>
  <c r="DM47" i="4"/>
  <c r="DM48" i="4"/>
  <c r="DM49" i="4"/>
  <c r="DM50" i="4"/>
  <c r="DN45" i="4"/>
  <c r="DN46" i="4"/>
  <c r="DN47" i="4"/>
  <c r="DN48" i="4"/>
  <c r="DN49" i="4"/>
  <c r="DN50" i="4"/>
  <c r="DO45" i="4"/>
  <c r="DO46" i="4"/>
  <c r="DO47" i="4"/>
  <c r="DO48" i="4"/>
  <c r="DO49" i="4"/>
  <c r="DO50" i="4"/>
  <c r="DP45" i="4"/>
  <c r="DP46" i="4"/>
  <c r="DP47" i="4"/>
  <c r="DP48" i="4"/>
  <c r="DP49" i="4"/>
  <c r="DP50" i="4"/>
  <c r="DQ45" i="4"/>
  <c r="DQ46" i="4"/>
  <c r="DQ47" i="4"/>
  <c r="DQ48" i="4"/>
  <c r="DQ49" i="4"/>
  <c r="DQ50" i="4"/>
  <c r="DR45" i="4"/>
  <c r="DR46" i="4"/>
  <c r="DR47" i="4"/>
  <c r="DR48" i="4"/>
  <c r="DR49" i="4"/>
  <c r="DR50" i="4"/>
  <c r="DS45" i="4"/>
  <c r="DS46" i="4"/>
  <c r="DS47" i="4"/>
  <c r="DS48" i="4"/>
  <c r="DS49" i="4"/>
  <c r="DS50" i="4"/>
  <c r="DT45" i="4"/>
  <c r="DT46" i="4"/>
  <c r="DT47" i="4"/>
  <c r="DT48" i="4"/>
  <c r="DT49" i="4"/>
  <c r="DT50" i="4"/>
  <c r="DU45" i="4"/>
  <c r="DU46" i="4"/>
  <c r="DU47" i="4"/>
  <c r="DU48" i="4"/>
  <c r="DU49" i="4"/>
  <c r="DU50" i="4"/>
  <c r="DV45" i="4"/>
  <c r="DV46" i="4"/>
  <c r="DV47" i="4"/>
  <c r="DV48" i="4"/>
  <c r="DV49" i="4"/>
  <c r="DV50" i="4"/>
  <c r="DW45" i="4"/>
  <c r="DW46" i="4"/>
  <c r="DW47" i="4"/>
  <c r="DW48" i="4"/>
  <c r="DW49" i="4"/>
  <c r="DW50" i="4"/>
  <c r="DX45" i="4"/>
  <c r="DX46" i="4"/>
  <c r="DX47" i="4"/>
  <c r="DX48" i="4"/>
  <c r="DX49" i="4"/>
  <c r="DX50" i="4"/>
  <c r="DY45" i="4"/>
  <c r="DY46" i="4"/>
  <c r="DY47" i="4"/>
  <c r="DY48" i="4"/>
  <c r="DY49" i="4"/>
  <c r="DY50" i="4"/>
  <c r="DZ45" i="4"/>
  <c r="DZ46" i="4"/>
  <c r="DZ47" i="4"/>
  <c r="DZ48" i="4"/>
  <c r="DZ49" i="4"/>
  <c r="DZ50" i="4"/>
  <c r="EA45" i="4"/>
  <c r="EA46" i="4"/>
  <c r="EA47" i="4"/>
  <c r="EA48" i="4"/>
  <c r="EA49" i="4"/>
  <c r="EA50" i="4"/>
  <c r="EB45" i="4"/>
  <c r="EB46" i="4"/>
  <c r="EB47" i="4"/>
  <c r="EB48" i="4"/>
  <c r="EB49" i="4"/>
  <c r="EB50" i="4"/>
  <c r="EC45" i="4"/>
  <c r="EC46" i="4"/>
  <c r="EC47" i="4"/>
  <c r="EC48" i="4"/>
  <c r="EC49" i="4"/>
  <c r="EC50" i="4"/>
  <c r="ED45" i="4"/>
  <c r="ED46" i="4"/>
  <c r="ED47" i="4"/>
  <c r="ED48" i="4"/>
  <c r="ED49" i="4"/>
  <c r="ED50" i="4"/>
  <c r="EE45" i="4"/>
  <c r="EE46" i="4"/>
  <c r="EE47" i="4"/>
  <c r="EE48" i="4"/>
  <c r="EE49" i="4"/>
  <c r="EE50" i="4"/>
  <c r="EF45" i="4"/>
  <c r="EF46" i="4"/>
  <c r="EF47" i="4"/>
  <c r="EF48" i="4"/>
  <c r="EF49" i="4"/>
  <c r="EF50" i="4"/>
  <c r="EG45" i="4"/>
  <c r="EG46" i="4"/>
  <c r="EG47" i="4"/>
  <c r="EG48" i="4"/>
  <c r="EG49" i="4"/>
  <c r="EG50" i="4"/>
  <c r="EH45" i="4"/>
  <c r="EH46" i="4"/>
  <c r="EH47" i="4"/>
  <c r="EH48" i="4"/>
  <c r="EH49" i="4"/>
  <c r="EH50" i="4"/>
  <c r="EI45" i="4"/>
  <c r="EI46" i="4"/>
  <c r="EI47" i="4"/>
  <c r="EI48" i="4"/>
  <c r="EI49" i="4"/>
  <c r="EI50" i="4"/>
  <c r="EJ45" i="4"/>
  <c r="EJ46" i="4"/>
  <c r="EJ47" i="4"/>
  <c r="EJ48" i="4"/>
  <c r="EJ49" i="4"/>
  <c r="EJ50" i="4"/>
  <c r="EK45" i="4"/>
  <c r="EK46" i="4"/>
  <c r="EK47" i="4"/>
  <c r="EK48" i="4"/>
  <c r="EK49" i="4"/>
  <c r="EK50" i="4"/>
  <c r="EL45" i="4"/>
  <c r="EL46" i="4"/>
  <c r="EL47" i="4"/>
  <c r="EL48" i="4"/>
  <c r="EL49" i="4"/>
  <c r="EL50" i="4"/>
  <c r="EM45" i="4"/>
  <c r="EM46" i="4"/>
  <c r="EM47" i="4"/>
  <c r="EM48" i="4"/>
  <c r="EM49" i="4"/>
  <c r="EM50" i="4"/>
  <c r="EN45" i="4"/>
  <c r="EN46" i="4"/>
  <c r="EN47" i="4"/>
  <c r="EN48" i="4"/>
  <c r="EN49" i="4"/>
  <c r="EN50" i="4"/>
  <c r="EO45" i="4"/>
  <c r="EO46" i="4"/>
  <c r="EO47" i="4"/>
  <c r="EO48" i="4"/>
  <c r="EO49" i="4"/>
  <c r="EO50" i="4"/>
  <c r="EP45" i="4"/>
  <c r="EP46" i="4"/>
  <c r="EP47" i="4"/>
  <c r="EP48" i="4"/>
  <c r="EP49" i="4"/>
  <c r="EP50" i="4"/>
  <c r="EQ45" i="4"/>
  <c r="EQ46" i="4"/>
  <c r="EQ47" i="4"/>
  <c r="EQ48" i="4"/>
  <c r="EQ49" i="4"/>
  <c r="EQ50" i="4"/>
  <c r="ER45" i="4"/>
  <c r="ER46" i="4"/>
  <c r="ER47" i="4"/>
  <c r="ER48" i="4"/>
  <c r="ER49" i="4"/>
  <c r="ER50" i="4"/>
  <c r="ES45" i="4"/>
  <c r="ES46" i="4"/>
  <c r="ES47" i="4"/>
  <c r="ES48" i="4"/>
  <c r="ES49" i="4"/>
  <c r="ES50" i="4"/>
  <c r="ET45" i="4"/>
  <c r="ET46" i="4"/>
  <c r="ET47" i="4"/>
  <c r="ET48" i="4"/>
  <c r="ET49" i="4"/>
  <c r="ET50" i="4"/>
  <c r="EU45" i="4"/>
  <c r="EU46" i="4"/>
  <c r="EU47" i="4"/>
  <c r="EU48" i="4"/>
  <c r="EU49" i="4"/>
  <c r="EU50" i="4"/>
  <c r="EV45" i="4"/>
  <c r="EV46" i="4"/>
  <c r="EV47" i="4"/>
  <c r="EV48" i="4"/>
  <c r="EV49" i="4"/>
  <c r="EV50" i="4"/>
  <c r="EW45" i="4"/>
  <c r="EW46" i="4"/>
  <c r="EW47" i="4"/>
  <c r="EW48" i="4"/>
  <c r="EW49" i="4"/>
  <c r="EW50" i="4"/>
  <c r="EX45" i="4"/>
  <c r="EX46" i="4"/>
  <c r="EX47" i="4"/>
  <c r="EX48" i="4"/>
  <c r="EX49" i="4"/>
  <c r="EX50" i="4"/>
  <c r="EY45" i="4"/>
  <c r="EY46" i="4"/>
  <c r="EY47" i="4"/>
  <c r="EY48" i="4"/>
  <c r="EY49" i="4"/>
  <c r="EY50" i="4"/>
  <c r="EZ45" i="4"/>
  <c r="EZ46" i="4"/>
  <c r="EZ47" i="4"/>
  <c r="EZ48" i="4"/>
  <c r="EZ49" i="4"/>
  <c r="EZ50" i="4"/>
  <c r="FA45" i="4"/>
  <c r="FA46" i="4"/>
  <c r="FA47" i="4"/>
  <c r="FA48" i="4"/>
  <c r="FA49" i="4"/>
  <c r="FA50" i="4"/>
  <c r="FB45" i="4"/>
  <c r="FB46" i="4"/>
  <c r="FB47" i="4"/>
  <c r="FB48" i="4"/>
  <c r="FB49" i="4"/>
  <c r="FB50" i="4"/>
  <c r="FC45" i="4"/>
  <c r="FC46" i="4"/>
  <c r="FC47" i="4"/>
  <c r="FC48" i="4"/>
  <c r="FC49" i="4"/>
  <c r="FC50" i="4"/>
  <c r="FD45" i="4"/>
  <c r="FD46" i="4"/>
  <c r="FD47" i="4"/>
  <c r="FD48" i="4"/>
  <c r="FD49" i="4"/>
  <c r="FD50" i="4"/>
  <c r="FE45" i="4"/>
  <c r="FE46" i="4"/>
  <c r="FE47" i="4"/>
  <c r="FE48" i="4"/>
  <c r="FE49" i="4"/>
  <c r="FE50" i="4"/>
  <c r="FF45" i="4"/>
  <c r="FF46" i="4"/>
  <c r="FF47" i="4"/>
  <c r="FF48" i="4"/>
  <c r="FF49" i="4"/>
  <c r="FF50" i="4"/>
  <c r="FG45" i="4"/>
  <c r="FG46" i="4"/>
  <c r="FG47" i="4"/>
  <c r="FG48" i="4"/>
  <c r="FG49" i="4"/>
  <c r="FG50" i="4"/>
  <c r="FH45" i="4"/>
  <c r="FH46" i="4"/>
  <c r="FH47" i="4"/>
  <c r="FH48" i="4"/>
  <c r="FH49" i="4"/>
  <c r="FH50" i="4"/>
  <c r="FI45" i="4"/>
  <c r="FI46" i="4"/>
  <c r="FI47" i="4"/>
  <c r="FI48" i="4"/>
  <c r="FI49" i="4"/>
  <c r="FI50" i="4"/>
  <c r="FJ45" i="4"/>
  <c r="FJ46" i="4"/>
  <c r="FJ47" i="4"/>
  <c r="FJ48" i="4"/>
  <c r="FJ49" i="4"/>
  <c r="FJ50" i="4"/>
  <c r="FK45" i="4"/>
  <c r="FK46" i="4"/>
  <c r="FK47" i="4"/>
  <c r="FK48" i="4"/>
  <c r="FK49" i="4"/>
  <c r="FK50" i="4"/>
  <c r="FL45" i="4"/>
  <c r="FL46" i="4"/>
  <c r="FL47" i="4"/>
  <c r="FL48" i="4"/>
  <c r="FL49" i="4"/>
  <c r="FL50" i="4"/>
  <c r="FM45" i="4"/>
  <c r="FM46" i="4"/>
  <c r="FM47" i="4"/>
  <c r="FM48" i="4"/>
  <c r="FM49" i="4"/>
  <c r="FM50" i="4"/>
  <c r="FN45" i="4"/>
  <c r="FN46" i="4"/>
  <c r="FN47" i="4"/>
  <c r="FN48" i="4"/>
  <c r="FN49" i="4"/>
  <c r="FN50" i="4"/>
  <c r="FO45" i="4"/>
  <c r="FO46" i="4"/>
  <c r="FO47" i="4"/>
  <c r="FO48" i="4"/>
  <c r="FO49" i="4"/>
  <c r="FO50" i="4"/>
  <c r="FP45" i="4"/>
  <c r="FP46" i="4"/>
  <c r="FP47" i="4"/>
  <c r="FP48" i="4"/>
  <c r="FP49" i="4"/>
  <c r="FP50" i="4"/>
  <c r="FQ45" i="4"/>
  <c r="FQ46" i="4"/>
  <c r="FQ47" i="4"/>
  <c r="FQ48" i="4"/>
  <c r="FQ49" i="4"/>
  <c r="FQ50" i="4"/>
  <c r="FR45" i="4"/>
  <c r="FR46" i="4"/>
  <c r="FR47" i="4"/>
  <c r="FR48" i="4"/>
  <c r="FR49" i="4"/>
  <c r="FR50" i="4"/>
  <c r="FS45" i="4"/>
  <c r="FS46" i="4"/>
  <c r="FS47" i="4"/>
  <c r="FS48" i="4"/>
  <c r="FS49" i="4"/>
  <c r="FS50" i="4"/>
  <c r="FT45" i="4"/>
  <c r="FT46" i="4"/>
  <c r="FT47" i="4"/>
  <c r="FT48" i="4"/>
  <c r="FT49" i="4"/>
  <c r="FT50" i="4"/>
  <c r="FU45" i="4"/>
  <c r="FU46" i="4"/>
  <c r="FU47" i="4"/>
  <c r="FU48" i="4"/>
  <c r="FU49" i="4"/>
  <c r="FU50" i="4"/>
  <c r="FV45" i="4"/>
  <c r="FV46" i="4"/>
  <c r="FV47" i="4"/>
  <c r="FV48" i="4"/>
  <c r="FV49" i="4"/>
  <c r="FV50" i="4"/>
  <c r="FW45" i="4"/>
  <c r="FW46" i="4"/>
  <c r="FW47" i="4"/>
  <c r="FW48" i="4"/>
  <c r="FW49" i="4"/>
  <c r="FW50" i="4"/>
  <c r="FX45" i="4"/>
  <c r="FX46" i="4"/>
  <c r="FX47" i="4"/>
  <c r="FX48" i="4"/>
  <c r="FX49" i="4"/>
  <c r="FX50" i="4"/>
  <c r="FY45" i="4"/>
  <c r="FY46" i="4"/>
  <c r="FY47" i="4"/>
  <c r="FY48" i="4"/>
  <c r="FY49" i="4"/>
  <c r="FY50" i="4"/>
  <c r="FZ45" i="4"/>
  <c r="FZ46" i="4"/>
  <c r="FZ47" i="4"/>
  <c r="FZ48" i="4"/>
  <c r="FZ49" i="4"/>
  <c r="FZ50" i="4"/>
  <c r="GA45" i="4"/>
  <c r="GA46" i="4"/>
  <c r="GA47" i="4"/>
  <c r="GA48" i="4"/>
  <c r="GA49" i="4"/>
  <c r="GA50" i="4"/>
  <c r="GB45" i="4"/>
  <c r="GB46" i="4"/>
  <c r="GB47" i="4"/>
  <c r="GB48" i="4"/>
  <c r="GB49" i="4"/>
  <c r="GB50" i="4"/>
  <c r="GC45" i="4"/>
  <c r="GC46" i="4"/>
  <c r="GC47" i="4"/>
  <c r="GC48" i="4"/>
  <c r="GC49" i="4"/>
  <c r="GC50" i="4"/>
  <c r="GD45" i="4"/>
  <c r="GD46" i="4"/>
  <c r="GD47" i="4"/>
  <c r="GD48" i="4"/>
  <c r="GD49" i="4"/>
  <c r="GD50" i="4"/>
  <c r="GE45" i="4"/>
  <c r="GE46" i="4"/>
  <c r="GE47" i="4"/>
  <c r="GE48" i="4"/>
  <c r="GE49" i="4"/>
  <c r="GE50" i="4"/>
  <c r="GF45" i="4"/>
  <c r="GF46" i="4"/>
  <c r="GF47" i="4"/>
  <c r="GF48" i="4"/>
  <c r="GF49" i="4"/>
  <c r="GF50" i="4"/>
  <c r="GG45" i="4"/>
  <c r="GG46" i="4"/>
  <c r="GG47" i="4"/>
  <c r="GG48" i="4"/>
  <c r="GG49" i="4"/>
  <c r="GG50" i="4"/>
  <c r="GH45" i="4"/>
  <c r="GH46" i="4"/>
  <c r="GH47" i="4"/>
  <c r="GH48" i="4"/>
  <c r="GH49" i="4"/>
  <c r="GH50" i="4"/>
  <c r="GI45" i="4"/>
  <c r="GI46" i="4"/>
  <c r="GI47" i="4"/>
  <c r="GI48" i="4"/>
  <c r="GI49" i="4"/>
  <c r="GI50" i="4"/>
  <c r="GJ45" i="4"/>
  <c r="GJ46" i="4"/>
  <c r="GJ47" i="4"/>
  <c r="GJ48" i="4"/>
  <c r="GJ49" i="4"/>
  <c r="GJ50" i="4"/>
  <c r="GK45" i="4"/>
  <c r="GK46" i="4"/>
  <c r="GK47" i="4"/>
  <c r="GK48" i="4"/>
  <c r="GK49" i="4"/>
  <c r="GK50" i="4"/>
  <c r="GL45" i="4"/>
  <c r="GL46" i="4"/>
  <c r="GL47" i="4"/>
  <c r="GL48" i="4"/>
  <c r="GL49" i="4"/>
  <c r="GL50" i="4"/>
  <c r="GM45" i="4"/>
  <c r="GM46" i="4"/>
  <c r="GM47" i="4"/>
  <c r="GM48" i="4"/>
  <c r="GM49" i="4"/>
  <c r="GM50" i="4"/>
  <c r="GN45" i="4"/>
  <c r="GN46" i="4"/>
  <c r="GN47" i="4"/>
  <c r="GN48" i="4"/>
  <c r="GN49" i="4"/>
  <c r="GN50" i="4"/>
  <c r="GO45" i="4"/>
  <c r="GO46" i="4"/>
  <c r="GO47" i="4"/>
  <c r="GO48" i="4"/>
  <c r="GO49" i="4"/>
  <c r="GO50" i="4"/>
  <c r="GP45" i="4"/>
  <c r="GP46" i="4"/>
  <c r="GP47" i="4"/>
  <c r="GP48" i="4"/>
  <c r="GP49" i="4"/>
  <c r="GP50" i="4"/>
  <c r="GQ45" i="4"/>
  <c r="GQ46" i="4"/>
  <c r="GQ47" i="4"/>
  <c r="GQ48" i="4"/>
  <c r="GQ49" i="4"/>
  <c r="GQ50" i="4"/>
  <c r="GR45" i="4"/>
  <c r="GR46" i="4"/>
  <c r="GR47" i="4"/>
  <c r="GR48" i="4"/>
  <c r="GR49" i="4"/>
  <c r="GR50" i="4"/>
  <c r="GS45" i="4"/>
  <c r="GS46" i="4"/>
  <c r="GS47" i="4"/>
  <c r="GS48" i="4"/>
  <c r="GS49" i="4"/>
  <c r="GS50" i="4"/>
  <c r="GT45" i="4"/>
  <c r="GT46" i="4"/>
  <c r="GT47" i="4"/>
  <c r="GT48" i="4"/>
  <c r="GT49" i="4"/>
  <c r="GT50" i="4"/>
  <c r="GU45" i="4"/>
  <c r="GU46" i="4"/>
  <c r="GU47" i="4"/>
  <c r="GU48" i="4"/>
  <c r="GU49" i="4"/>
  <c r="GU50" i="4"/>
  <c r="GV45" i="4"/>
  <c r="GV46" i="4"/>
  <c r="GV47" i="4"/>
  <c r="GV48" i="4"/>
  <c r="GV49" i="4"/>
  <c r="GV50" i="4"/>
  <c r="GW45" i="4"/>
  <c r="GW46" i="4"/>
  <c r="GW47" i="4"/>
  <c r="GW48" i="4"/>
  <c r="GW49" i="4"/>
  <c r="GW50" i="4"/>
  <c r="GX45" i="4"/>
  <c r="GX46" i="4"/>
  <c r="GX47" i="4"/>
  <c r="GX48" i="4"/>
  <c r="GX49" i="4"/>
  <c r="GX50" i="4"/>
  <c r="GY45" i="1"/>
  <c r="GY46" i="1"/>
  <c r="GY47" i="1"/>
  <c r="GY48" i="1"/>
  <c r="GY49" i="1"/>
  <c r="GY50" i="1"/>
  <c r="GZ45" i="1"/>
  <c r="GZ46" i="1"/>
  <c r="GZ47" i="1"/>
  <c r="GZ48" i="1"/>
  <c r="GZ49" i="1"/>
  <c r="GZ50" i="1"/>
  <c r="HA45" i="1"/>
  <c r="HA46" i="1"/>
  <c r="HG46" i="1" s="1"/>
  <c r="HM46" i="1" s="1"/>
  <c r="HA47" i="1"/>
  <c r="HA48" i="1"/>
  <c r="HA49" i="1"/>
  <c r="HA50" i="1"/>
  <c r="HG50" i="1" s="1"/>
  <c r="HM50" i="1" s="1"/>
  <c r="HB45" i="1"/>
  <c r="HH45" i="1" s="1"/>
  <c r="HB46" i="1"/>
  <c r="HB47" i="1"/>
  <c r="HB48" i="1"/>
  <c r="HB49" i="1"/>
  <c r="HH49" i="1" s="1"/>
  <c r="HB50" i="1"/>
  <c r="HC45" i="1"/>
  <c r="HC46" i="1"/>
  <c r="HC47" i="1"/>
  <c r="HC48" i="1"/>
  <c r="HC49" i="1"/>
  <c r="HC50" i="1"/>
  <c r="HD45" i="1"/>
  <c r="HJ45" i="1" s="1"/>
  <c r="HD46" i="1"/>
  <c r="HJ46" i="1" s="1"/>
  <c r="HD47" i="1"/>
  <c r="HJ47" i="1" s="1"/>
  <c r="HP47" i="1" s="1"/>
  <c r="HD48" i="1"/>
  <c r="HJ48" i="1" s="1"/>
  <c r="HD49" i="1"/>
  <c r="HJ49" i="1" s="1"/>
  <c r="HD50" i="1"/>
  <c r="HJ50" i="1" s="1"/>
  <c r="HE45" i="1"/>
  <c r="HE46" i="1"/>
  <c r="HK46" i="1" s="1"/>
  <c r="HQ46" i="1" s="1"/>
  <c r="HE47" i="1"/>
  <c r="HE48" i="1"/>
  <c r="HE49" i="1"/>
  <c r="HE50" i="1"/>
  <c r="HK50" i="1" s="1"/>
  <c r="HQ50" i="1" s="1"/>
  <c r="HF45" i="1"/>
  <c r="HL45" i="1" s="1"/>
  <c r="HF46" i="1"/>
  <c r="HF47" i="1"/>
  <c r="HF48" i="1"/>
  <c r="HF49" i="1"/>
  <c r="HL49" i="1" s="1"/>
  <c r="HF50" i="1"/>
  <c r="GX11" i="4"/>
  <c r="GX12" i="4"/>
  <c r="GX13" i="4"/>
  <c r="GX14" i="4"/>
  <c r="GX15" i="4"/>
  <c r="GX16" i="4"/>
  <c r="GX17" i="4"/>
  <c r="GX18" i="4"/>
  <c r="GX19" i="4"/>
  <c r="GX20" i="4"/>
  <c r="GX21" i="4"/>
  <c r="GX22" i="4"/>
  <c r="GX23" i="4"/>
  <c r="GX24" i="4"/>
  <c r="GX25" i="4"/>
  <c r="GX26" i="4"/>
  <c r="GX27" i="4"/>
  <c r="GX28" i="4"/>
  <c r="GX29" i="4"/>
  <c r="GX30" i="4"/>
  <c r="GX31" i="4"/>
  <c r="GX32" i="4"/>
  <c r="GX33" i="4"/>
  <c r="GX34" i="4"/>
  <c r="GX35" i="4"/>
  <c r="GX36" i="4"/>
  <c r="GX37" i="4"/>
  <c r="GX38" i="4"/>
  <c r="GX39" i="4"/>
  <c r="GX40" i="4"/>
  <c r="GX41" i="4"/>
  <c r="GX42" i="4"/>
  <c r="GX43" i="4"/>
  <c r="GX44" i="4"/>
  <c r="HP45" i="1" l="1"/>
  <c r="HI49" i="1"/>
  <c r="HO49" i="1" s="1"/>
  <c r="HI45" i="1"/>
  <c r="HO45" i="1" s="1"/>
  <c r="HR49" i="1"/>
  <c r="HR45" i="1"/>
  <c r="HN49" i="1"/>
  <c r="HN45" i="1"/>
  <c r="GZ45" i="2"/>
  <c r="HP50" i="1"/>
  <c r="HP46" i="1"/>
  <c r="GZ47" i="2"/>
  <c r="HP49" i="1"/>
  <c r="HL48" i="1"/>
  <c r="HR48" i="1" s="1"/>
  <c r="HL50" i="1"/>
  <c r="HR50" i="1" s="1"/>
  <c r="HL46" i="1"/>
  <c r="HR46" i="1" s="1"/>
  <c r="HP48" i="1"/>
  <c r="HK48" i="1"/>
  <c r="HQ48" i="1" s="1"/>
  <c r="HI48" i="1"/>
  <c r="HO48" i="1" s="1"/>
  <c r="GZ49" i="2"/>
  <c r="HG48" i="1"/>
  <c r="HM48" i="1" s="1"/>
  <c r="HH48" i="1"/>
  <c r="HN48" i="1" s="1"/>
  <c r="HG45" i="1"/>
  <c r="HM45" i="1" s="1"/>
  <c r="HI50" i="1"/>
  <c r="HO50" i="1" s="1"/>
  <c r="HI46" i="1"/>
  <c r="HO46" i="1" s="1"/>
  <c r="GZ48" i="2"/>
  <c r="GZ50" i="2"/>
  <c r="GZ46" i="2"/>
  <c r="GZ46" i="4"/>
  <c r="GZ48" i="4"/>
  <c r="GZ45" i="4"/>
  <c r="GZ49" i="4"/>
  <c r="GZ50" i="4"/>
  <c r="GZ47" i="4"/>
  <c r="HL47" i="1"/>
  <c r="HR47" i="1" s="1"/>
  <c r="HK47" i="1"/>
  <c r="HQ47" i="1" s="1"/>
  <c r="HI47" i="1"/>
  <c r="HO47" i="1" s="1"/>
  <c r="HH50" i="1"/>
  <c r="HN50" i="1" s="1"/>
  <c r="HH47" i="1"/>
  <c r="HN47" i="1" s="1"/>
  <c r="HK45" i="1"/>
  <c r="HQ45" i="1" s="1"/>
  <c r="HH46" i="1"/>
  <c r="HN46" i="1" s="1"/>
  <c r="HG47" i="1"/>
  <c r="HM47" i="1" s="1"/>
  <c r="HG49" i="1"/>
  <c r="HM49" i="1" s="1"/>
  <c r="HK49" i="1"/>
  <c r="HQ49" i="1" s="1"/>
  <c r="GW44" i="4"/>
  <c r="GV44" i="4"/>
  <c r="GU44" i="4"/>
  <c r="GT44" i="4"/>
  <c r="GS44" i="4"/>
  <c r="GR44" i="4"/>
  <c r="GQ44" i="4"/>
  <c r="GP44" i="4"/>
  <c r="GO44" i="4"/>
  <c r="GN44" i="4"/>
  <c r="GM44" i="4"/>
  <c r="GL44" i="4"/>
  <c r="GK44" i="4"/>
  <c r="GJ44" i="4"/>
  <c r="GI44" i="4"/>
  <c r="GH44" i="4"/>
  <c r="GG44" i="4"/>
  <c r="GF44" i="4"/>
  <c r="GE44" i="4"/>
  <c r="GD44" i="4"/>
  <c r="GC44" i="4"/>
  <c r="GB44" i="4"/>
  <c r="GA44" i="4"/>
  <c r="FZ44" i="4"/>
  <c r="FY44" i="4"/>
  <c r="FX44" i="4"/>
  <c r="FW44" i="4"/>
  <c r="FV44" i="4"/>
  <c r="FU44" i="4"/>
  <c r="FT44" i="4"/>
  <c r="FS44" i="4"/>
  <c r="FR44" i="4"/>
  <c r="FQ44" i="4"/>
  <c r="FP44" i="4"/>
  <c r="FO44" i="4"/>
  <c r="FN44" i="4"/>
  <c r="FM44" i="4"/>
  <c r="FL44" i="4"/>
  <c r="FK44" i="4"/>
  <c r="FJ44" i="4"/>
  <c r="FI44" i="4"/>
  <c r="FH44" i="4"/>
  <c r="FG44" i="4"/>
  <c r="FF44" i="4"/>
  <c r="FE44" i="4"/>
  <c r="FD44" i="4"/>
  <c r="FC44" i="4"/>
  <c r="FB44" i="4"/>
  <c r="FA44" i="4"/>
  <c r="EZ44" i="4"/>
  <c r="EY44" i="4"/>
  <c r="EX44" i="4"/>
  <c r="EW44" i="4"/>
  <c r="EV44" i="4"/>
  <c r="EU44" i="4"/>
  <c r="ET44" i="4"/>
  <c r="ES44" i="4"/>
  <c r="ER44" i="4"/>
  <c r="EQ44" i="4"/>
  <c r="EP44" i="4"/>
  <c r="EO44" i="4"/>
  <c r="EN44" i="4"/>
  <c r="EM44" i="4"/>
  <c r="EL44" i="4"/>
  <c r="EK44" i="4"/>
  <c r="EJ44" i="4"/>
  <c r="EI44" i="4"/>
  <c r="EH44" i="4"/>
  <c r="EG44" i="4"/>
  <c r="EF44" i="4"/>
  <c r="EE44" i="4"/>
  <c r="ED44" i="4"/>
  <c r="EC44" i="4"/>
  <c r="EB44" i="4"/>
  <c r="EA44" i="4"/>
  <c r="DZ44" i="4"/>
  <c r="DY44" i="4"/>
  <c r="DX44" i="4"/>
  <c r="DW44" i="4"/>
  <c r="DV44" i="4"/>
  <c r="DU44" i="4"/>
  <c r="DT44" i="4"/>
  <c r="DS44" i="4"/>
  <c r="DR44" i="4"/>
  <c r="DQ44" i="4"/>
  <c r="DP44" i="4"/>
  <c r="DO44" i="4"/>
  <c r="DN44" i="4"/>
  <c r="DM44" i="4"/>
  <c r="DL44" i="4"/>
  <c r="DK44" i="4"/>
  <c r="DJ44" i="4"/>
  <c r="DI44" i="4"/>
  <c r="DH44" i="4"/>
  <c r="DG44" i="4"/>
  <c r="DF44" i="4"/>
  <c r="DE44" i="4"/>
  <c r="DD44" i="4"/>
  <c r="DC44" i="4"/>
  <c r="DB44" i="4"/>
  <c r="DA44" i="4"/>
  <c r="CZ44" i="4"/>
  <c r="CY44" i="4"/>
  <c r="CX44" i="4"/>
  <c r="CW44" i="4"/>
  <c r="CV44" i="4"/>
  <c r="CU44" i="4"/>
  <c r="CT44" i="4"/>
  <c r="CS44" i="4"/>
  <c r="CR44" i="4"/>
  <c r="CQ44" i="4"/>
  <c r="CP44" i="4"/>
  <c r="CO44" i="4"/>
  <c r="CN44" i="4"/>
  <c r="CM44" i="4"/>
  <c r="CL44" i="4"/>
  <c r="CK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GW43" i="4"/>
  <c r="GV43" i="4"/>
  <c r="GU43" i="4"/>
  <c r="GT43" i="4"/>
  <c r="GS43" i="4"/>
  <c r="GR43" i="4"/>
  <c r="GQ43" i="4"/>
  <c r="GP43" i="4"/>
  <c r="GO43" i="4"/>
  <c r="GN43" i="4"/>
  <c r="GM43" i="4"/>
  <c r="GL43" i="4"/>
  <c r="GK43" i="4"/>
  <c r="GJ43" i="4"/>
  <c r="GI43" i="4"/>
  <c r="GH43" i="4"/>
  <c r="GG43" i="4"/>
  <c r="GF43" i="4"/>
  <c r="GE43" i="4"/>
  <c r="GD43" i="4"/>
  <c r="GC43" i="4"/>
  <c r="GB43" i="4"/>
  <c r="GA43" i="4"/>
  <c r="FZ43" i="4"/>
  <c r="FY43" i="4"/>
  <c r="FX43" i="4"/>
  <c r="FW43" i="4"/>
  <c r="FV43" i="4"/>
  <c r="FU43" i="4"/>
  <c r="FT43" i="4"/>
  <c r="FS43" i="4"/>
  <c r="FR43" i="4"/>
  <c r="FQ43" i="4"/>
  <c r="FP43" i="4"/>
  <c r="FO43" i="4"/>
  <c r="FN43" i="4"/>
  <c r="FM43" i="4"/>
  <c r="FL43" i="4"/>
  <c r="FK43" i="4"/>
  <c r="FJ43" i="4"/>
  <c r="FI43" i="4"/>
  <c r="FH43" i="4"/>
  <c r="FG43" i="4"/>
  <c r="FF43" i="4"/>
  <c r="FE43" i="4"/>
  <c r="FD43" i="4"/>
  <c r="FC43" i="4"/>
  <c r="FB43" i="4"/>
  <c r="FA43" i="4"/>
  <c r="EZ43" i="4"/>
  <c r="EY43" i="4"/>
  <c r="EX43" i="4"/>
  <c r="EW43" i="4"/>
  <c r="EV43" i="4"/>
  <c r="EU43" i="4"/>
  <c r="ET43" i="4"/>
  <c r="ES43" i="4"/>
  <c r="ER43" i="4"/>
  <c r="EQ43" i="4"/>
  <c r="EP43" i="4"/>
  <c r="EO43" i="4"/>
  <c r="EN43" i="4"/>
  <c r="EM43" i="4"/>
  <c r="EL43" i="4"/>
  <c r="EK43" i="4"/>
  <c r="EJ43" i="4"/>
  <c r="EI43" i="4"/>
  <c r="EH43" i="4"/>
  <c r="EG43" i="4"/>
  <c r="EF43" i="4"/>
  <c r="EE43" i="4"/>
  <c r="ED43" i="4"/>
  <c r="EC43" i="4"/>
  <c r="EB43" i="4"/>
  <c r="EA43" i="4"/>
  <c r="DZ43" i="4"/>
  <c r="DY43" i="4"/>
  <c r="DX43" i="4"/>
  <c r="DW43" i="4"/>
  <c r="DV43" i="4"/>
  <c r="DU43" i="4"/>
  <c r="DT43" i="4"/>
  <c r="DS43" i="4"/>
  <c r="DR43" i="4"/>
  <c r="DQ43" i="4"/>
  <c r="DP43" i="4"/>
  <c r="DO43" i="4"/>
  <c r="DN43" i="4"/>
  <c r="DM43" i="4"/>
  <c r="DL43" i="4"/>
  <c r="DK43" i="4"/>
  <c r="DJ43" i="4"/>
  <c r="DI43" i="4"/>
  <c r="DH43" i="4"/>
  <c r="DG43" i="4"/>
  <c r="DF43" i="4"/>
  <c r="DE43" i="4"/>
  <c r="DD43" i="4"/>
  <c r="DC43" i="4"/>
  <c r="DB43" i="4"/>
  <c r="DA43" i="4"/>
  <c r="CZ43" i="4"/>
  <c r="CY43" i="4"/>
  <c r="CX43" i="4"/>
  <c r="CW43" i="4"/>
  <c r="CV43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GW42" i="4"/>
  <c r="GV42" i="4"/>
  <c r="GU42" i="4"/>
  <c r="GT42" i="4"/>
  <c r="GS42" i="4"/>
  <c r="GR42" i="4"/>
  <c r="GQ42" i="4"/>
  <c r="GP42" i="4"/>
  <c r="GO42" i="4"/>
  <c r="GN42" i="4"/>
  <c r="GM42" i="4"/>
  <c r="GL42" i="4"/>
  <c r="GK42" i="4"/>
  <c r="GJ42" i="4"/>
  <c r="GI42" i="4"/>
  <c r="GH42" i="4"/>
  <c r="GG42" i="4"/>
  <c r="GF42" i="4"/>
  <c r="GE42" i="4"/>
  <c r="GD42" i="4"/>
  <c r="GC42" i="4"/>
  <c r="GB42" i="4"/>
  <c r="GA42" i="4"/>
  <c r="FZ42" i="4"/>
  <c r="FY42" i="4"/>
  <c r="FX42" i="4"/>
  <c r="FW42" i="4"/>
  <c r="FV42" i="4"/>
  <c r="FU42" i="4"/>
  <c r="FT42" i="4"/>
  <c r="FS42" i="4"/>
  <c r="FR42" i="4"/>
  <c r="FQ42" i="4"/>
  <c r="FP42" i="4"/>
  <c r="FO42" i="4"/>
  <c r="FN42" i="4"/>
  <c r="FM42" i="4"/>
  <c r="FL42" i="4"/>
  <c r="FK42" i="4"/>
  <c r="FJ42" i="4"/>
  <c r="FI42" i="4"/>
  <c r="FH42" i="4"/>
  <c r="FG42" i="4"/>
  <c r="FF42" i="4"/>
  <c r="FE42" i="4"/>
  <c r="FD42" i="4"/>
  <c r="FC42" i="4"/>
  <c r="FB42" i="4"/>
  <c r="FA42" i="4"/>
  <c r="EZ42" i="4"/>
  <c r="EY42" i="4"/>
  <c r="EX42" i="4"/>
  <c r="EW42" i="4"/>
  <c r="EV42" i="4"/>
  <c r="EU42" i="4"/>
  <c r="ET42" i="4"/>
  <c r="ES42" i="4"/>
  <c r="ER42" i="4"/>
  <c r="EQ42" i="4"/>
  <c r="EP42" i="4"/>
  <c r="EO42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B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O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B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GW41" i="4"/>
  <c r="GV41" i="4"/>
  <c r="GU41" i="4"/>
  <c r="GT41" i="4"/>
  <c r="GS41" i="4"/>
  <c r="GR41" i="4"/>
  <c r="GQ41" i="4"/>
  <c r="GP41" i="4"/>
  <c r="GO41" i="4"/>
  <c r="GN41" i="4"/>
  <c r="GM41" i="4"/>
  <c r="GL41" i="4"/>
  <c r="GK41" i="4"/>
  <c r="GJ41" i="4"/>
  <c r="GI41" i="4"/>
  <c r="GH41" i="4"/>
  <c r="GG41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FO41" i="4"/>
  <c r="FN41" i="4"/>
  <c r="FM41" i="4"/>
  <c r="FL41" i="4"/>
  <c r="FK41" i="4"/>
  <c r="FJ41" i="4"/>
  <c r="FI41" i="4"/>
  <c r="FH41" i="4"/>
  <c r="FG41" i="4"/>
  <c r="FF41" i="4"/>
  <c r="FE41" i="4"/>
  <c r="FD41" i="4"/>
  <c r="FC41" i="4"/>
  <c r="FB41" i="4"/>
  <c r="FA41" i="4"/>
  <c r="EZ41" i="4"/>
  <c r="EY41" i="4"/>
  <c r="EX41" i="4"/>
  <c r="EW41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DJ41" i="4"/>
  <c r="DI41" i="4"/>
  <c r="DH41" i="4"/>
  <c r="DG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GW40" i="4"/>
  <c r="GV40" i="4"/>
  <c r="GU40" i="4"/>
  <c r="GT40" i="4"/>
  <c r="GS40" i="4"/>
  <c r="GR40" i="4"/>
  <c r="GQ40" i="4"/>
  <c r="GP40" i="4"/>
  <c r="GO40" i="4"/>
  <c r="GN40" i="4"/>
  <c r="GM40" i="4"/>
  <c r="GL40" i="4"/>
  <c r="GK40" i="4"/>
  <c r="GJ40" i="4"/>
  <c r="GI40" i="4"/>
  <c r="GH40" i="4"/>
  <c r="GG40" i="4"/>
  <c r="GF40" i="4"/>
  <c r="GE40" i="4"/>
  <c r="GD40" i="4"/>
  <c r="GC40" i="4"/>
  <c r="GB40" i="4"/>
  <c r="GA40" i="4"/>
  <c r="FZ40" i="4"/>
  <c r="FY40" i="4"/>
  <c r="FX40" i="4"/>
  <c r="FW40" i="4"/>
  <c r="FV40" i="4"/>
  <c r="FU40" i="4"/>
  <c r="FT40" i="4"/>
  <c r="FS40" i="4"/>
  <c r="FR40" i="4"/>
  <c r="FQ40" i="4"/>
  <c r="FP40" i="4"/>
  <c r="FO40" i="4"/>
  <c r="FN40" i="4"/>
  <c r="FM40" i="4"/>
  <c r="FL40" i="4"/>
  <c r="FK40" i="4"/>
  <c r="FJ40" i="4"/>
  <c r="FI40" i="4"/>
  <c r="FH40" i="4"/>
  <c r="FG40" i="4"/>
  <c r="FF40" i="4"/>
  <c r="FE40" i="4"/>
  <c r="FD40" i="4"/>
  <c r="FC40" i="4"/>
  <c r="FB40" i="4"/>
  <c r="FA40" i="4"/>
  <c r="EZ40" i="4"/>
  <c r="EY40" i="4"/>
  <c r="EX40" i="4"/>
  <c r="EW40" i="4"/>
  <c r="EV40" i="4"/>
  <c r="EU40" i="4"/>
  <c r="ET40" i="4"/>
  <c r="ES40" i="4"/>
  <c r="ER40" i="4"/>
  <c r="EQ40" i="4"/>
  <c r="EP40" i="4"/>
  <c r="EO40" i="4"/>
  <c r="EN40" i="4"/>
  <c r="EM40" i="4"/>
  <c r="EL40" i="4"/>
  <c r="EK40" i="4"/>
  <c r="EJ40" i="4"/>
  <c r="EI40" i="4"/>
  <c r="EH40" i="4"/>
  <c r="EG40" i="4"/>
  <c r="EF40" i="4"/>
  <c r="EE40" i="4"/>
  <c r="ED40" i="4"/>
  <c r="EC40" i="4"/>
  <c r="EB40" i="4"/>
  <c r="EA40" i="4"/>
  <c r="DZ40" i="4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E40" i="4"/>
  <c r="DD40" i="4"/>
  <c r="DC40" i="4"/>
  <c r="DB40" i="4"/>
  <c r="DA40" i="4"/>
  <c r="CZ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GW39" i="4"/>
  <c r="GV39" i="4"/>
  <c r="GU39" i="4"/>
  <c r="GT39" i="4"/>
  <c r="GS39" i="4"/>
  <c r="GR39" i="4"/>
  <c r="GQ39" i="4"/>
  <c r="GP39" i="4"/>
  <c r="GO39" i="4"/>
  <c r="GN39" i="4"/>
  <c r="GM39" i="4"/>
  <c r="GL39" i="4"/>
  <c r="GK39" i="4"/>
  <c r="GJ39" i="4"/>
  <c r="GI39" i="4"/>
  <c r="GH39" i="4"/>
  <c r="GG39" i="4"/>
  <c r="GF39" i="4"/>
  <c r="GE39" i="4"/>
  <c r="GD39" i="4"/>
  <c r="GC39" i="4"/>
  <c r="GB39" i="4"/>
  <c r="GA39" i="4"/>
  <c r="FZ39" i="4"/>
  <c r="FY39" i="4"/>
  <c r="FX39" i="4"/>
  <c r="FW39" i="4"/>
  <c r="FV39" i="4"/>
  <c r="FU39" i="4"/>
  <c r="FT39" i="4"/>
  <c r="FS39" i="4"/>
  <c r="FR39" i="4"/>
  <c r="FQ39" i="4"/>
  <c r="FP39" i="4"/>
  <c r="FO39" i="4"/>
  <c r="FN39" i="4"/>
  <c r="FM39" i="4"/>
  <c r="FL39" i="4"/>
  <c r="FK39" i="4"/>
  <c r="FJ39" i="4"/>
  <c r="FI39" i="4"/>
  <c r="FH39" i="4"/>
  <c r="FG39" i="4"/>
  <c r="FF39" i="4"/>
  <c r="FE39" i="4"/>
  <c r="FD39" i="4"/>
  <c r="FC39" i="4"/>
  <c r="FB39" i="4"/>
  <c r="FA39" i="4"/>
  <c r="EZ39" i="4"/>
  <c r="EY39" i="4"/>
  <c r="EX39" i="4"/>
  <c r="EW39" i="4"/>
  <c r="EV39" i="4"/>
  <c r="EU39" i="4"/>
  <c r="ET39" i="4"/>
  <c r="ES39" i="4"/>
  <c r="ER39" i="4"/>
  <c r="EQ39" i="4"/>
  <c r="EP39" i="4"/>
  <c r="EO39" i="4"/>
  <c r="EN39" i="4"/>
  <c r="EM39" i="4"/>
  <c r="EL39" i="4"/>
  <c r="EK39" i="4"/>
  <c r="EJ39" i="4"/>
  <c r="EI39" i="4"/>
  <c r="EH39" i="4"/>
  <c r="EG39" i="4"/>
  <c r="EF39" i="4"/>
  <c r="EE39" i="4"/>
  <c r="ED39" i="4"/>
  <c r="EC39" i="4"/>
  <c r="EB39" i="4"/>
  <c r="EA39" i="4"/>
  <c r="DZ39" i="4"/>
  <c r="DY39" i="4"/>
  <c r="DX39" i="4"/>
  <c r="DW39" i="4"/>
  <c r="DV39" i="4"/>
  <c r="DU39" i="4"/>
  <c r="DT39" i="4"/>
  <c r="DS39" i="4"/>
  <c r="DR39" i="4"/>
  <c r="DQ39" i="4"/>
  <c r="DP39" i="4"/>
  <c r="DO39" i="4"/>
  <c r="DN39" i="4"/>
  <c r="DM39" i="4"/>
  <c r="DL39" i="4"/>
  <c r="DK39" i="4"/>
  <c r="DJ39" i="4"/>
  <c r="DI39" i="4"/>
  <c r="DH39" i="4"/>
  <c r="DG39" i="4"/>
  <c r="DF39" i="4"/>
  <c r="DE39" i="4"/>
  <c r="DD39" i="4"/>
  <c r="DC39" i="4"/>
  <c r="DB39" i="4"/>
  <c r="DA39" i="4"/>
  <c r="CZ39" i="4"/>
  <c r="CY39" i="4"/>
  <c r="CX39" i="4"/>
  <c r="CW39" i="4"/>
  <c r="CV39" i="4"/>
  <c r="CU39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GW38" i="4"/>
  <c r="GV38" i="4"/>
  <c r="GU38" i="4"/>
  <c r="GT38" i="4"/>
  <c r="GS38" i="4"/>
  <c r="GR38" i="4"/>
  <c r="GQ38" i="4"/>
  <c r="GP38" i="4"/>
  <c r="GO38" i="4"/>
  <c r="GN38" i="4"/>
  <c r="GM38" i="4"/>
  <c r="GL38" i="4"/>
  <c r="GK38" i="4"/>
  <c r="GJ38" i="4"/>
  <c r="GI38" i="4"/>
  <c r="GH38" i="4"/>
  <c r="GG38" i="4"/>
  <c r="GF38" i="4"/>
  <c r="GE38" i="4"/>
  <c r="GD38" i="4"/>
  <c r="GC38" i="4"/>
  <c r="GB38" i="4"/>
  <c r="GA38" i="4"/>
  <c r="FZ38" i="4"/>
  <c r="FY38" i="4"/>
  <c r="FX38" i="4"/>
  <c r="FW38" i="4"/>
  <c r="FV38" i="4"/>
  <c r="FU38" i="4"/>
  <c r="FT38" i="4"/>
  <c r="FS38" i="4"/>
  <c r="FR38" i="4"/>
  <c r="FQ38" i="4"/>
  <c r="FP38" i="4"/>
  <c r="FO38" i="4"/>
  <c r="FN38" i="4"/>
  <c r="FM38" i="4"/>
  <c r="FL38" i="4"/>
  <c r="FK38" i="4"/>
  <c r="FJ38" i="4"/>
  <c r="FI38" i="4"/>
  <c r="FH38" i="4"/>
  <c r="FG38" i="4"/>
  <c r="FF38" i="4"/>
  <c r="FE38" i="4"/>
  <c r="FD38" i="4"/>
  <c r="FC38" i="4"/>
  <c r="FB38" i="4"/>
  <c r="FA38" i="4"/>
  <c r="EZ38" i="4"/>
  <c r="EY38" i="4"/>
  <c r="EX38" i="4"/>
  <c r="EW38" i="4"/>
  <c r="EV38" i="4"/>
  <c r="EU38" i="4"/>
  <c r="ET38" i="4"/>
  <c r="ES38" i="4"/>
  <c r="ER38" i="4"/>
  <c r="EQ38" i="4"/>
  <c r="EP38" i="4"/>
  <c r="EO38" i="4"/>
  <c r="EN38" i="4"/>
  <c r="EM38" i="4"/>
  <c r="EL38" i="4"/>
  <c r="EK38" i="4"/>
  <c r="EJ38" i="4"/>
  <c r="EI38" i="4"/>
  <c r="EH38" i="4"/>
  <c r="EG38" i="4"/>
  <c r="EF38" i="4"/>
  <c r="EE38" i="4"/>
  <c r="ED38" i="4"/>
  <c r="EC38" i="4"/>
  <c r="EB38" i="4"/>
  <c r="EA38" i="4"/>
  <c r="DZ38" i="4"/>
  <c r="DY38" i="4"/>
  <c r="DX38" i="4"/>
  <c r="DW38" i="4"/>
  <c r="DV38" i="4"/>
  <c r="DU38" i="4"/>
  <c r="DT38" i="4"/>
  <c r="DS38" i="4"/>
  <c r="DR38" i="4"/>
  <c r="DQ38" i="4"/>
  <c r="DP38" i="4"/>
  <c r="DO38" i="4"/>
  <c r="DN38" i="4"/>
  <c r="DM38" i="4"/>
  <c r="DL38" i="4"/>
  <c r="DK38" i="4"/>
  <c r="DJ38" i="4"/>
  <c r="DI38" i="4"/>
  <c r="DH38" i="4"/>
  <c r="DG38" i="4"/>
  <c r="DF38" i="4"/>
  <c r="DE38" i="4"/>
  <c r="DD38" i="4"/>
  <c r="DC38" i="4"/>
  <c r="DB38" i="4"/>
  <c r="DA38" i="4"/>
  <c r="CZ38" i="4"/>
  <c r="CY38" i="4"/>
  <c r="CX38" i="4"/>
  <c r="CW38" i="4"/>
  <c r="CV38" i="4"/>
  <c r="CU38" i="4"/>
  <c r="CT38" i="4"/>
  <c r="CS38" i="4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GW37" i="4"/>
  <c r="GV37" i="4"/>
  <c r="GU37" i="4"/>
  <c r="GT37" i="4"/>
  <c r="GS37" i="4"/>
  <c r="GR37" i="4"/>
  <c r="GQ37" i="4"/>
  <c r="GP37" i="4"/>
  <c r="GO37" i="4"/>
  <c r="GN37" i="4"/>
  <c r="GM37" i="4"/>
  <c r="GL37" i="4"/>
  <c r="GK37" i="4"/>
  <c r="GJ37" i="4"/>
  <c r="GI37" i="4"/>
  <c r="GH37" i="4"/>
  <c r="GG37" i="4"/>
  <c r="GF37" i="4"/>
  <c r="GE37" i="4"/>
  <c r="GD37" i="4"/>
  <c r="GC37" i="4"/>
  <c r="GB37" i="4"/>
  <c r="GA37" i="4"/>
  <c r="FZ37" i="4"/>
  <c r="FY37" i="4"/>
  <c r="FX37" i="4"/>
  <c r="FW37" i="4"/>
  <c r="FV37" i="4"/>
  <c r="FU37" i="4"/>
  <c r="FT37" i="4"/>
  <c r="FS37" i="4"/>
  <c r="FR37" i="4"/>
  <c r="FQ37" i="4"/>
  <c r="FP37" i="4"/>
  <c r="FO37" i="4"/>
  <c r="FN37" i="4"/>
  <c r="FM37" i="4"/>
  <c r="FL37" i="4"/>
  <c r="FK37" i="4"/>
  <c r="FJ37" i="4"/>
  <c r="FI37" i="4"/>
  <c r="FH37" i="4"/>
  <c r="FG37" i="4"/>
  <c r="FF37" i="4"/>
  <c r="FE37" i="4"/>
  <c r="FD37" i="4"/>
  <c r="FC37" i="4"/>
  <c r="FB37" i="4"/>
  <c r="FA37" i="4"/>
  <c r="EZ37" i="4"/>
  <c r="EY37" i="4"/>
  <c r="EX37" i="4"/>
  <c r="EW37" i="4"/>
  <c r="EV37" i="4"/>
  <c r="EU37" i="4"/>
  <c r="ET37" i="4"/>
  <c r="ES37" i="4"/>
  <c r="ER37" i="4"/>
  <c r="EQ37" i="4"/>
  <c r="EP37" i="4"/>
  <c r="EO37" i="4"/>
  <c r="EN37" i="4"/>
  <c r="EM37" i="4"/>
  <c r="EL37" i="4"/>
  <c r="EK37" i="4"/>
  <c r="EJ37" i="4"/>
  <c r="EI37" i="4"/>
  <c r="EH37" i="4"/>
  <c r="EG37" i="4"/>
  <c r="EF37" i="4"/>
  <c r="EE37" i="4"/>
  <c r="ED37" i="4"/>
  <c r="EC37" i="4"/>
  <c r="EB37" i="4"/>
  <c r="EA37" i="4"/>
  <c r="DZ37" i="4"/>
  <c r="DY37" i="4"/>
  <c r="DX37" i="4"/>
  <c r="DW37" i="4"/>
  <c r="DV37" i="4"/>
  <c r="DU37" i="4"/>
  <c r="DT37" i="4"/>
  <c r="DS37" i="4"/>
  <c r="DR37" i="4"/>
  <c r="DQ37" i="4"/>
  <c r="DP37" i="4"/>
  <c r="DO37" i="4"/>
  <c r="DN37" i="4"/>
  <c r="DM37" i="4"/>
  <c r="DL37" i="4"/>
  <c r="DK37" i="4"/>
  <c r="DJ37" i="4"/>
  <c r="DI37" i="4"/>
  <c r="DH37" i="4"/>
  <c r="DG37" i="4"/>
  <c r="DF37" i="4"/>
  <c r="DE37" i="4"/>
  <c r="DD37" i="4"/>
  <c r="DC37" i="4"/>
  <c r="DB37" i="4"/>
  <c r="DA37" i="4"/>
  <c r="CZ37" i="4"/>
  <c r="CY37" i="4"/>
  <c r="CX37" i="4"/>
  <c r="CW37" i="4"/>
  <c r="CV37" i="4"/>
  <c r="CU37" i="4"/>
  <c r="CT37" i="4"/>
  <c r="CS37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E37" i="4"/>
  <c r="CD37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GW36" i="4"/>
  <c r="GV36" i="4"/>
  <c r="GU36" i="4"/>
  <c r="GT36" i="4"/>
  <c r="GS36" i="4"/>
  <c r="GR36" i="4"/>
  <c r="GQ36" i="4"/>
  <c r="GP36" i="4"/>
  <c r="GO36" i="4"/>
  <c r="GN36" i="4"/>
  <c r="GM36" i="4"/>
  <c r="GL36" i="4"/>
  <c r="GK36" i="4"/>
  <c r="GJ36" i="4"/>
  <c r="GI36" i="4"/>
  <c r="GH36" i="4"/>
  <c r="GG36" i="4"/>
  <c r="GF36" i="4"/>
  <c r="GE36" i="4"/>
  <c r="GD36" i="4"/>
  <c r="GC36" i="4"/>
  <c r="GB36" i="4"/>
  <c r="GA36" i="4"/>
  <c r="FZ36" i="4"/>
  <c r="FY36" i="4"/>
  <c r="FX36" i="4"/>
  <c r="FW36" i="4"/>
  <c r="FV36" i="4"/>
  <c r="FU36" i="4"/>
  <c r="FT36" i="4"/>
  <c r="FS36" i="4"/>
  <c r="FR36" i="4"/>
  <c r="FQ36" i="4"/>
  <c r="FP36" i="4"/>
  <c r="FO36" i="4"/>
  <c r="FN36" i="4"/>
  <c r="FM36" i="4"/>
  <c r="FL36" i="4"/>
  <c r="FK36" i="4"/>
  <c r="FJ36" i="4"/>
  <c r="FI36" i="4"/>
  <c r="FH36" i="4"/>
  <c r="FG36" i="4"/>
  <c r="FF36" i="4"/>
  <c r="FE36" i="4"/>
  <c r="FD36" i="4"/>
  <c r="FC36" i="4"/>
  <c r="FB36" i="4"/>
  <c r="FA36" i="4"/>
  <c r="EZ36" i="4"/>
  <c r="EY36" i="4"/>
  <c r="EX36" i="4"/>
  <c r="EW36" i="4"/>
  <c r="EV36" i="4"/>
  <c r="EU36" i="4"/>
  <c r="ET36" i="4"/>
  <c r="ES36" i="4"/>
  <c r="ER36" i="4"/>
  <c r="EQ36" i="4"/>
  <c r="EP36" i="4"/>
  <c r="EO36" i="4"/>
  <c r="EN36" i="4"/>
  <c r="EM36" i="4"/>
  <c r="EL36" i="4"/>
  <c r="EK36" i="4"/>
  <c r="EJ36" i="4"/>
  <c r="EI36" i="4"/>
  <c r="EH36" i="4"/>
  <c r="EG36" i="4"/>
  <c r="EF36" i="4"/>
  <c r="EE36" i="4"/>
  <c r="ED36" i="4"/>
  <c r="EC36" i="4"/>
  <c r="EB36" i="4"/>
  <c r="EA36" i="4"/>
  <c r="DZ36" i="4"/>
  <c r="DY36" i="4"/>
  <c r="DX36" i="4"/>
  <c r="DW36" i="4"/>
  <c r="DV36" i="4"/>
  <c r="DU36" i="4"/>
  <c r="DT36" i="4"/>
  <c r="DS36" i="4"/>
  <c r="DR36" i="4"/>
  <c r="DQ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Z36" i="4"/>
  <c r="CY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GW35" i="4"/>
  <c r="GV35" i="4"/>
  <c r="GU35" i="4"/>
  <c r="GT35" i="4"/>
  <c r="GS35" i="4"/>
  <c r="GR35" i="4"/>
  <c r="GQ35" i="4"/>
  <c r="GP35" i="4"/>
  <c r="GO35" i="4"/>
  <c r="GN35" i="4"/>
  <c r="GM35" i="4"/>
  <c r="GL35" i="4"/>
  <c r="GK35" i="4"/>
  <c r="GJ35" i="4"/>
  <c r="GI35" i="4"/>
  <c r="GH35" i="4"/>
  <c r="GG35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FA35" i="4"/>
  <c r="EZ35" i="4"/>
  <c r="EY35" i="4"/>
  <c r="EX35" i="4"/>
  <c r="EW35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GW34" i="4"/>
  <c r="GV34" i="4"/>
  <c r="GU34" i="4"/>
  <c r="GT34" i="4"/>
  <c r="GS34" i="4"/>
  <c r="GR34" i="4"/>
  <c r="GQ34" i="4"/>
  <c r="GP34" i="4"/>
  <c r="GO34" i="4"/>
  <c r="GN34" i="4"/>
  <c r="GM34" i="4"/>
  <c r="GL34" i="4"/>
  <c r="GK34" i="4"/>
  <c r="GJ34" i="4"/>
  <c r="GI34" i="4"/>
  <c r="GH34" i="4"/>
  <c r="GG34" i="4"/>
  <c r="GF34" i="4"/>
  <c r="GE34" i="4"/>
  <c r="GD34" i="4"/>
  <c r="GC34" i="4"/>
  <c r="GB34" i="4"/>
  <c r="GA34" i="4"/>
  <c r="FZ34" i="4"/>
  <c r="FY34" i="4"/>
  <c r="FX34" i="4"/>
  <c r="FW34" i="4"/>
  <c r="FV34" i="4"/>
  <c r="FU34" i="4"/>
  <c r="FT34" i="4"/>
  <c r="FS34" i="4"/>
  <c r="FR34" i="4"/>
  <c r="FQ34" i="4"/>
  <c r="FP34" i="4"/>
  <c r="FO34" i="4"/>
  <c r="FN34" i="4"/>
  <c r="FM34" i="4"/>
  <c r="FL34" i="4"/>
  <c r="FK34" i="4"/>
  <c r="FJ34" i="4"/>
  <c r="FI34" i="4"/>
  <c r="FH34" i="4"/>
  <c r="FG34" i="4"/>
  <c r="FF34" i="4"/>
  <c r="FE34" i="4"/>
  <c r="FD34" i="4"/>
  <c r="FC34" i="4"/>
  <c r="FB34" i="4"/>
  <c r="FA34" i="4"/>
  <c r="EZ34" i="4"/>
  <c r="EY34" i="4"/>
  <c r="EX34" i="4"/>
  <c r="EW34" i="4"/>
  <c r="EV34" i="4"/>
  <c r="EU34" i="4"/>
  <c r="ET34" i="4"/>
  <c r="ES34" i="4"/>
  <c r="ER34" i="4"/>
  <c r="EQ34" i="4"/>
  <c r="EP34" i="4"/>
  <c r="EO34" i="4"/>
  <c r="EN34" i="4"/>
  <c r="EM34" i="4"/>
  <c r="EL34" i="4"/>
  <c r="EK34" i="4"/>
  <c r="EJ34" i="4"/>
  <c r="EI34" i="4"/>
  <c r="EH34" i="4"/>
  <c r="EG34" i="4"/>
  <c r="EF34" i="4"/>
  <c r="EE34" i="4"/>
  <c r="ED34" i="4"/>
  <c r="EC34" i="4"/>
  <c r="EB34" i="4"/>
  <c r="EA34" i="4"/>
  <c r="DZ34" i="4"/>
  <c r="DY34" i="4"/>
  <c r="DX34" i="4"/>
  <c r="DW34" i="4"/>
  <c r="DV34" i="4"/>
  <c r="DU34" i="4"/>
  <c r="DT34" i="4"/>
  <c r="DS34" i="4"/>
  <c r="DR34" i="4"/>
  <c r="DQ34" i="4"/>
  <c r="DP34" i="4"/>
  <c r="DO34" i="4"/>
  <c r="DN34" i="4"/>
  <c r="DM34" i="4"/>
  <c r="DL34" i="4"/>
  <c r="DK34" i="4"/>
  <c r="DJ34" i="4"/>
  <c r="DI34" i="4"/>
  <c r="DH34" i="4"/>
  <c r="DG34" i="4"/>
  <c r="DF34" i="4"/>
  <c r="DE34" i="4"/>
  <c r="DD34" i="4"/>
  <c r="DC34" i="4"/>
  <c r="DB34" i="4"/>
  <c r="DA34" i="4"/>
  <c r="CZ34" i="4"/>
  <c r="CY34" i="4"/>
  <c r="CX34" i="4"/>
  <c r="CW34" i="4"/>
  <c r="CV34" i="4"/>
  <c r="CU34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GW33" i="4"/>
  <c r="GV33" i="4"/>
  <c r="GU33" i="4"/>
  <c r="GT33" i="4"/>
  <c r="GS33" i="4"/>
  <c r="GR33" i="4"/>
  <c r="GQ33" i="4"/>
  <c r="GP33" i="4"/>
  <c r="GO33" i="4"/>
  <c r="GN33" i="4"/>
  <c r="GM33" i="4"/>
  <c r="GL33" i="4"/>
  <c r="GK33" i="4"/>
  <c r="GJ33" i="4"/>
  <c r="GI33" i="4"/>
  <c r="GH33" i="4"/>
  <c r="GG33" i="4"/>
  <c r="GF33" i="4"/>
  <c r="GE33" i="4"/>
  <c r="GD33" i="4"/>
  <c r="GC33" i="4"/>
  <c r="GB33" i="4"/>
  <c r="GA33" i="4"/>
  <c r="FZ33" i="4"/>
  <c r="FY33" i="4"/>
  <c r="FX33" i="4"/>
  <c r="FW33" i="4"/>
  <c r="FV33" i="4"/>
  <c r="FU33" i="4"/>
  <c r="FT33" i="4"/>
  <c r="FS33" i="4"/>
  <c r="FR33" i="4"/>
  <c r="FQ33" i="4"/>
  <c r="FP33" i="4"/>
  <c r="FO33" i="4"/>
  <c r="FN33" i="4"/>
  <c r="FM33" i="4"/>
  <c r="FL33" i="4"/>
  <c r="FK33" i="4"/>
  <c r="FJ33" i="4"/>
  <c r="FI33" i="4"/>
  <c r="FH33" i="4"/>
  <c r="FG33" i="4"/>
  <c r="FF33" i="4"/>
  <c r="FE33" i="4"/>
  <c r="FD33" i="4"/>
  <c r="FC33" i="4"/>
  <c r="FB33" i="4"/>
  <c r="FA33" i="4"/>
  <c r="EZ33" i="4"/>
  <c r="EY33" i="4"/>
  <c r="EX33" i="4"/>
  <c r="EW33" i="4"/>
  <c r="EV33" i="4"/>
  <c r="EU33" i="4"/>
  <c r="ET33" i="4"/>
  <c r="ES33" i="4"/>
  <c r="ER33" i="4"/>
  <c r="EQ33" i="4"/>
  <c r="EP33" i="4"/>
  <c r="EO33" i="4"/>
  <c r="EN33" i="4"/>
  <c r="EM33" i="4"/>
  <c r="EL33" i="4"/>
  <c r="EK33" i="4"/>
  <c r="EJ33" i="4"/>
  <c r="EI33" i="4"/>
  <c r="EH33" i="4"/>
  <c r="EG33" i="4"/>
  <c r="EF33" i="4"/>
  <c r="EE33" i="4"/>
  <c r="ED33" i="4"/>
  <c r="EC33" i="4"/>
  <c r="EB33" i="4"/>
  <c r="EA33" i="4"/>
  <c r="DZ33" i="4"/>
  <c r="DY33" i="4"/>
  <c r="DX33" i="4"/>
  <c r="DW33" i="4"/>
  <c r="DV33" i="4"/>
  <c r="DU33" i="4"/>
  <c r="DT33" i="4"/>
  <c r="DS33" i="4"/>
  <c r="DR33" i="4"/>
  <c r="DQ33" i="4"/>
  <c r="DP33" i="4"/>
  <c r="DO33" i="4"/>
  <c r="DN33" i="4"/>
  <c r="DM33" i="4"/>
  <c r="DL33" i="4"/>
  <c r="DK33" i="4"/>
  <c r="DJ33" i="4"/>
  <c r="DI33" i="4"/>
  <c r="DH33" i="4"/>
  <c r="DG33" i="4"/>
  <c r="DF33" i="4"/>
  <c r="DE33" i="4"/>
  <c r="DD33" i="4"/>
  <c r="DC33" i="4"/>
  <c r="DB33" i="4"/>
  <c r="DA33" i="4"/>
  <c r="CZ33" i="4"/>
  <c r="CY33" i="4"/>
  <c r="CX33" i="4"/>
  <c r="CW33" i="4"/>
  <c r="CV33" i="4"/>
  <c r="CU33" i="4"/>
  <c r="CT33" i="4"/>
  <c r="CS33" i="4"/>
  <c r="CR33" i="4"/>
  <c r="CQ33" i="4"/>
  <c r="CP33" i="4"/>
  <c r="CO33" i="4"/>
  <c r="CN33" i="4"/>
  <c r="CM33" i="4"/>
  <c r="CL33" i="4"/>
  <c r="CK33" i="4"/>
  <c r="CJ33" i="4"/>
  <c r="CI33" i="4"/>
  <c r="CH33" i="4"/>
  <c r="CG33" i="4"/>
  <c r="CF33" i="4"/>
  <c r="CE33" i="4"/>
  <c r="CD33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GW32" i="4"/>
  <c r="GV32" i="4"/>
  <c r="GU32" i="4"/>
  <c r="GT32" i="4"/>
  <c r="GS32" i="4"/>
  <c r="GR32" i="4"/>
  <c r="GQ32" i="4"/>
  <c r="GP32" i="4"/>
  <c r="GO32" i="4"/>
  <c r="GN32" i="4"/>
  <c r="GM32" i="4"/>
  <c r="GL32" i="4"/>
  <c r="GK32" i="4"/>
  <c r="GJ32" i="4"/>
  <c r="GI32" i="4"/>
  <c r="GH32" i="4"/>
  <c r="GG32" i="4"/>
  <c r="GF32" i="4"/>
  <c r="GE32" i="4"/>
  <c r="GD32" i="4"/>
  <c r="GC32" i="4"/>
  <c r="GB32" i="4"/>
  <c r="GA32" i="4"/>
  <c r="FZ32" i="4"/>
  <c r="FY32" i="4"/>
  <c r="FX32" i="4"/>
  <c r="FW32" i="4"/>
  <c r="FV32" i="4"/>
  <c r="FU32" i="4"/>
  <c r="FT32" i="4"/>
  <c r="FS32" i="4"/>
  <c r="FR32" i="4"/>
  <c r="FQ32" i="4"/>
  <c r="FP32" i="4"/>
  <c r="FO32" i="4"/>
  <c r="FN32" i="4"/>
  <c r="FM32" i="4"/>
  <c r="FL32" i="4"/>
  <c r="FK32" i="4"/>
  <c r="FJ32" i="4"/>
  <c r="FI32" i="4"/>
  <c r="FH32" i="4"/>
  <c r="FG32" i="4"/>
  <c r="FF32" i="4"/>
  <c r="FE32" i="4"/>
  <c r="FD32" i="4"/>
  <c r="FC32" i="4"/>
  <c r="FB32" i="4"/>
  <c r="FA32" i="4"/>
  <c r="EZ32" i="4"/>
  <c r="EY32" i="4"/>
  <c r="EX32" i="4"/>
  <c r="EW32" i="4"/>
  <c r="EV32" i="4"/>
  <c r="EU32" i="4"/>
  <c r="ET32" i="4"/>
  <c r="ES32" i="4"/>
  <c r="ER32" i="4"/>
  <c r="EQ32" i="4"/>
  <c r="EP32" i="4"/>
  <c r="EO32" i="4"/>
  <c r="EN32" i="4"/>
  <c r="EM32" i="4"/>
  <c r="EL32" i="4"/>
  <c r="EK32" i="4"/>
  <c r="EJ32" i="4"/>
  <c r="EI32" i="4"/>
  <c r="EH32" i="4"/>
  <c r="EG32" i="4"/>
  <c r="EF32" i="4"/>
  <c r="EE32" i="4"/>
  <c r="ED32" i="4"/>
  <c r="EC32" i="4"/>
  <c r="EB32" i="4"/>
  <c r="EA32" i="4"/>
  <c r="DZ32" i="4"/>
  <c r="DY32" i="4"/>
  <c r="DX32" i="4"/>
  <c r="DW32" i="4"/>
  <c r="DV32" i="4"/>
  <c r="DU32" i="4"/>
  <c r="DT32" i="4"/>
  <c r="DS32" i="4"/>
  <c r="DR32" i="4"/>
  <c r="DQ32" i="4"/>
  <c r="DP32" i="4"/>
  <c r="DO32" i="4"/>
  <c r="DN32" i="4"/>
  <c r="DM32" i="4"/>
  <c r="DL32" i="4"/>
  <c r="DK32" i="4"/>
  <c r="DJ32" i="4"/>
  <c r="DI32" i="4"/>
  <c r="DH32" i="4"/>
  <c r="DG32" i="4"/>
  <c r="DF32" i="4"/>
  <c r="DE32" i="4"/>
  <c r="DD32" i="4"/>
  <c r="DC32" i="4"/>
  <c r="DB32" i="4"/>
  <c r="DA32" i="4"/>
  <c r="CZ32" i="4"/>
  <c r="CY32" i="4"/>
  <c r="CX32" i="4"/>
  <c r="CW32" i="4"/>
  <c r="CV32" i="4"/>
  <c r="CU32" i="4"/>
  <c r="CT32" i="4"/>
  <c r="CS32" i="4"/>
  <c r="CR32" i="4"/>
  <c r="CQ32" i="4"/>
  <c r="CP32" i="4"/>
  <c r="CO32" i="4"/>
  <c r="CN32" i="4"/>
  <c r="CM32" i="4"/>
  <c r="CL32" i="4"/>
  <c r="CK32" i="4"/>
  <c r="CJ32" i="4"/>
  <c r="CI32" i="4"/>
  <c r="CH32" i="4"/>
  <c r="CG32" i="4"/>
  <c r="CF32" i="4"/>
  <c r="CE32" i="4"/>
  <c r="CD32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GW31" i="4"/>
  <c r="GV31" i="4"/>
  <c r="GU31" i="4"/>
  <c r="GT31" i="4"/>
  <c r="GS31" i="4"/>
  <c r="GR31" i="4"/>
  <c r="GQ31" i="4"/>
  <c r="GP31" i="4"/>
  <c r="GO31" i="4"/>
  <c r="GN31" i="4"/>
  <c r="GM31" i="4"/>
  <c r="GL31" i="4"/>
  <c r="GK31" i="4"/>
  <c r="GJ31" i="4"/>
  <c r="GI31" i="4"/>
  <c r="GH31" i="4"/>
  <c r="GG31" i="4"/>
  <c r="GF31" i="4"/>
  <c r="GE31" i="4"/>
  <c r="GD31" i="4"/>
  <c r="GC31" i="4"/>
  <c r="GB31" i="4"/>
  <c r="GA31" i="4"/>
  <c r="FZ31" i="4"/>
  <c r="FY31" i="4"/>
  <c r="FX31" i="4"/>
  <c r="FW31" i="4"/>
  <c r="FV31" i="4"/>
  <c r="FU31" i="4"/>
  <c r="FT31" i="4"/>
  <c r="FS31" i="4"/>
  <c r="FR31" i="4"/>
  <c r="FQ31" i="4"/>
  <c r="FP31" i="4"/>
  <c r="FO31" i="4"/>
  <c r="FN31" i="4"/>
  <c r="FM31" i="4"/>
  <c r="FL31" i="4"/>
  <c r="FK31" i="4"/>
  <c r="FJ31" i="4"/>
  <c r="FI31" i="4"/>
  <c r="FH31" i="4"/>
  <c r="FG31" i="4"/>
  <c r="FF31" i="4"/>
  <c r="FE31" i="4"/>
  <c r="FD31" i="4"/>
  <c r="FC31" i="4"/>
  <c r="FB31" i="4"/>
  <c r="FA31" i="4"/>
  <c r="EZ31" i="4"/>
  <c r="EY31" i="4"/>
  <c r="EX31" i="4"/>
  <c r="EW31" i="4"/>
  <c r="EV31" i="4"/>
  <c r="EU31" i="4"/>
  <c r="ET31" i="4"/>
  <c r="ES31" i="4"/>
  <c r="ER31" i="4"/>
  <c r="EQ31" i="4"/>
  <c r="EP31" i="4"/>
  <c r="EO31" i="4"/>
  <c r="EN31" i="4"/>
  <c r="EM31" i="4"/>
  <c r="EL31" i="4"/>
  <c r="EK31" i="4"/>
  <c r="EJ31" i="4"/>
  <c r="EI31" i="4"/>
  <c r="EH31" i="4"/>
  <c r="EG31" i="4"/>
  <c r="EF31" i="4"/>
  <c r="EE31" i="4"/>
  <c r="ED31" i="4"/>
  <c r="EC31" i="4"/>
  <c r="EB31" i="4"/>
  <c r="EA31" i="4"/>
  <c r="DZ31" i="4"/>
  <c r="DY31" i="4"/>
  <c r="DX31" i="4"/>
  <c r="DW31" i="4"/>
  <c r="DV31" i="4"/>
  <c r="DU31" i="4"/>
  <c r="DT31" i="4"/>
  <c r="DS31" i="4"/>
  <c r="DR31" i="4"/>
  <c r="DQ31" i="4"/>
  <c r="DP31" i="4"/>
  <c r="DO31" i="4"/>
  <c r="DN31" i="4"/>
  <c r="DM31" i="4"/>
  <c r="DL31" i="4"/>
  <c r="DK31" i="4"/>
  <c r="DJ31" i="4"/>
  <c r="DI31" i="4"/>
  <c r="DH31" i="4"/>
  <c r="DG31" i="4"/>
  <c r="DF31" i="4"/>
  <c r="DE31" i="4"/>
  <c r="DD31" i="4"/>
  <c r="DC31" i="4"/>
  <c r="DB31" i="4"/>
  <c r="DA31" i="4"/>
  <c r="CZ31" i="4"/>
  <c r="CY31" i="4"/>
  <c r="CX31" i="4"/>
  <c r="CW31" i="4"/>
  <c r="CV31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GW30" i="4"/>
  <c r="GV30" i="4"/>
  <c r="GU30" i="4"/>
  <c r="GT30" i="4"/>
  <c r="GS30" i="4"/>
  <c r="GR30" i="4"/>
  <c r="GQ30" i="4"/>
  <c r="GP30" i="4"/>
  <c r="GO30" i="4"/>
  <c r="GN30" i="4"/>
  <c r="GM30" i="4"/>
  <c r="GL30" i="4"/>
  <c r="GK30" i="4"/>
  <c r="GJ30" i="4"/>
  <c r="GI30" i="4"/>
  <c r="GH30" i="4"/>
  <c r="GG30" i="4"/>
  <c r="GF30" i="4"/>
  <c r="GE30" i="4"/>
  <c r="GD30" i="4"/>
  <c r="GC30" i="4"/>
  <c r="GB30" i="4"/>
  <c r="GA30" i="4"/>
  <c r="FZ30" i="4"/>
  <c r="FY30" i="4"/>
  <c r="FX30" i="4"/>
  <c r="FW30" i="4"/>
  <c r="FV30" i="4"/>
  <c r="FU30" i="4"/>
  <c r="FT30" i="4"/>
  <c r="FS30" i="4"/>
  <c r="FR30" i="4"/>
  <c r="FQ30" i="4"/>
  <c r="FP30" i="4"/>
  <c r="FO30" i="4"/>
  <c r="FN30" i="4"/>
  <c r="FM30" i="4"/>
  <c r="FL30" i="4"/>
  <c r="FK30" i="4"/>
  <c r="FJ30" i="4"/>
  <c r="FI30" i="4"/>
  <c r="FH30" i="4"/>
  <c r="FG30" i="4"/>
  <c r="FF30" i="4"/>
  <c r="FE30" i="4"/>
  <c r="FD30" i="4"/>
  <c r="FC30" i="4"/>
  <c r="FB30" i="4"/>
  <c r="FA30" i="4"/>
  <c r="EZ30" i="4"/>
  <c r="EY30" i="4"/>
  <c r="EX30" i="4"/>
  <c r="EW30" i="4"/>
  <c r="EV30" i="4"/>
  <c r="EU30" i="4"/>
  <c r="ET30" i="4"/>
  <c r="ES30" i="4"/>
  <c r="ER30" i="4"/>
  <c r="EQ30" i="4"/>
  <c r="EP30" i="4"/>
  <c r="EO30" i="4"/>
  <c r="EN30" i="4"/>
  <c r="EM30" i="4"/>
  <c r="EL30" i="4"/>
  <c r="EK30" i="4"/>
  <c r="EJ30" i="4"/>
  <c r="EI30" i="4"/>
  <c r="EH30" i="4"/>
  <c r="EG30" i="4"/>
  <c r="EF30" i="4"/>
  <c r="EE30" i="4"/>
  <c r="ED30" i="4"/>
  <c r="EC30" i="4"/>
  <c r="EB30" i="4"/>
  <c r="EA30" i="4"/>
  <c r="DZ30" i="4"/>
  <c r="DY30" i="4"/>
  <c r="DX30" i="4"/>
  <c r="DW30" i="4"/>
  <c r="DV30" i="4"/>
  <c r="DU30" i="4"/>
  <c r="DT30" i="4"/>
  <c r="DS30" i="4"/>
  <c r="DR30" i="4"/>
  <c r="DQ30" i="4"/>
  <c r="DP30" i="4"/>
  <c r="DO30" i="4"/>
  <c r="DN30" i="4"/>
  <c r="DM30" i="4"/>
  <c r="DL30" i="4"/>
  <c r="DK30" i="4"/>
  <c r="DJ30" i="4"/>
  <c r="DI30" i="4"/>
  <c r="DH30" i="4"/>
  <c r="DG30" i="4"/>
  <c r="DF30" i="4"/>
  <c r="DE30" i="4"/>
  <c r="DD30" i="4"/>
  <c r="DC30" i="4"/>
  <c r="DB30" i="4"/>
  <c r="DA30" i="4"/>
  <c r="CZ30" i="4"/>
  <c r="CY30" i="4"/>
  <c r="CX30" i="4"/>
  <c r="CW30" i="4"/>
  <c r="CV30" i="4"/>
  <c r="CU30" i="4"/>
  <c r="CT30" i="4"/>
  <c r="CS30" i="4"/>
  <c r="CR30" i="4"/>
  <c r="CQ30" i="4"/>
  <c r="CP30" i="4"/>
  <c r="CO30" i="4"/>
  <c r="CN30" i="4"/>
  <c r="CM30" i="4"/>
  <c r="CL30" i="4"/>
  <c r="CK30" i="4"/>
  <c r="CJ30" i="4"/>
  <c r="CI30" i="4"/>
  <c r="CH30" i="4"/>
  <c r="CG30" i="4"/>
  <c r="CF30" i="4"/>
  <c r="CE30" i="4"/>
  <c r="CD30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GW29" i="4"/>
  <c r="GV29" i="4"/>
  <c r="GU29" i="4"/>
  <c r="GT29" i="4"/>
  <c r="GS29" i="4"/>
  <c r="GR29" i="4"/>
  <c r="GQ29" i="4"/>
  <c r="GP29" i="4"/>
  <c r="GO29" i="4"/>
  <c r="GN29" i="4"/>
  <c r="GM29" i="4"/>
  <c r="GL29" i="4"/>
  <c r="GK29" i="4"/>
  <c r="GJ29" i="4"/>
  <c r="GI29" i="4"/>
  <c r="GH29" i="4"/>
  <c r="GG29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FI29" i="4"/>
  <c r="FH29" i="4"/>
  <c r="FG29" i="4"/>
  <c r="FF29" i="4"/>
  <c r="FE29" i="4"/>
  <c r="FD29" i="4"/>
  <c r="FC29" i="4"/>
  <c r="FB29" i="4"/>
  <c r="FA29" i="4"/>
  <c r="EZ29" i="4"/>
  <c r="EY29" i="4"/>
  <c r="EX29" i="4"/>
  <c r="EW29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DK29" i="4"/>
  <c r="DJ29" i="4"/>
  <c r="DI29" i="4"/>
  <c r="DH29" i="4"/>
  <c r="DG29" i="4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H29" i="4"/>
  <c r="CG29" i="4"/>
  <c r="CF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GW28" i="4"/>
  <c r="GV28" i="4"/>
  <c r="GU28" i="4"/>
  <c r="GT28" i="4"/>
  <c r="GS28" i="4"/>
  <c r="GR28" i="4"/>
  <c r="GQ28" i="4"/>
  <c r="GP28" i="4"/>
  <c r="GO28" i="4"/>
  <c r="GN28" i="4"/>
  <c r="GM28" i="4"/>
  <c r="GL28" i="4"/>
  <c r="GK28" i="4"/>
  <c r="GJ28" i="4"/>
  <c r="GI28" i="4"/>
  <c r="GH28" i="4"/>
  <c r="GG28" i="4"/>
  <c r="GF28" i="4"/>
  <c r="GE28" i="4"/>
  <c r="GD28" i="4"/>
  <c r="GC28" i="4"/>
  <c r="GB28" i="4"/>
  <c r="GA28" i="4"/>
  <c r="FZ28" i="4"/>
  <c r="FY28" i="4"/>
  <c r="FX28" i="4"/>
  <c r="FW28" i="4"/>
  <c r="FV28" i="4"/>
  <c r="FU28" i="4"/>
  <c r="FT28" i="4"/>
  <c r="FS28" i="4"/>
  <c r="FR28" i="4"/>
  <c r="FQ28" i="4"/>
  <c r="FP28" i="4"/>
  <c r="FO28" i="4"/>
  <c r="FN28" i="4"/>
  <c r="FM28" i="4"/>
  <c r="FL28" i="4"/>
  <c r="FK28" i="4"/>
  <c r="FJ28" i="4"/>
  <c r="FI28" i="4"/>
  <c r="FH28" i="4"/>
  <c r="FG28" i="4"/>
  <c r="FF28" i="4"/>
  <c r="FE28" i="4"/>
  <c r="FD28" i="4"/>
  <c r="FC28" i="4"/>
  <c r="FB28" i="4"/>
  <c r="FA28" i="4"/>
  <c r="EZ28" i="4"/>
  <c r="EY28" i="4"/>
  <c r="EX28" i="4"/>
  <c r="EW28" i="4"/>
  <c r="EV28" i="4"/>
  <c r="EU28" i="4"/>
  <c r="ET28" i="4"/>
  <c r="ES28" i="4"/>
  <c r="ER28" i="4"/>
  <c r="EQ28" i="4"/>
  <c r="EP28" i="4"/>
  <c r="EO28" i="4"/>
  <c r="EN28" i="4"/>
  <c r="EM28" i="4"/>
  <c r="EL28" i="4"/>
  <c r="EK28" i="4"/>
  <c r="EJ28" i="4"/>
  <c r="EI28" i="4"/>
  <c r="EH28" i="4"/>
  <c r="EG28" i="4"/>
  <c r="EF28" i="4"/>
  <c r="EE28" i="4"/>
  <c r="ED28" i="4"/>
  <c r="EC28" i="4"/>
  <c r="EB28" i="4"/>
  <c r="EA28" i="4"/>
  <c r="DZ28" i="4"/>
  <c r="DY28" i="4"/>
  <c r="DX28" i="4"/>
  <c r="DW28" i="4"/>
  <c r="DV28" i="4"/>
  <c r="DU28" i="4"/>
  <c r="DT28" i="4"/>
  <c r="DS28" i="4"/>
  <c r="DR28" i="4"/>
  <c r="DQ28" i="4"/>
  <c r="DP28" i="4"/>
  <c r="DO28" i="4"/>
  <c r="DN28" i="4"/>
  <c r="DM28" i="4"/>
  <c r="DL28" i="4"/>
  <c r="DK28" i="4"/>
  <c r="DJ28" i="4"/>
  <c r="DI28" i="4"/>
  <c r="DH28" i="4"/>
  <c r="DG28" i="4"/>
  <c r="DF28" i="4"/>
  <c r="DE28" i="4"/>
  <c r="DD28" i="4"/>
  <c r="DC28" i="4"/>
  <c r="DB28" i="4"/>
  <c r="DA28" i="4"/>
  <c r="CZ28" i="4"/>
  <c r="CY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GW27" i="4"/>
  <c r="GV27" i="4"/>
  <c r="GU27" i="4"/>
  <c r="GT27" i="4"/>
  <c r="GS27" i="4"/>
  <c r="GR27" i="4"/>
  <c r="GQ27" i="4"/>
  <c r="GP27" i="4"/>
  <c r="GO27" i="4"/>
  <c r="GN27" i="4"/>
  <c r="GM27" i="4"/>
  <c r="GL27" i="4"/>
  <c r="GK27" i="4"/>
  <c r="GJ27" i="4"/>
  <c r="GI27" i="4"/>
  <c r="GH27" i="4"/>
  <c r="GG27" i="4"/>
  <c r="GF27" i="4"/>
  <c r="GE27" i="4"/>
  <c r="GD27" i="4"/>
  <c r="GC27" i="4"/>
  <c r="GB27" i="4"/>
  <c r="GA27" i="4"/>
  <c r="FZ27" i="4"/>
  <c r="FY27" i="4"/>
  <c r="FX27" i="4"/>
  <c r="FW27" i="4"/>
  <c r="FV27" i="4"/>
  <c r="FU27" i="4"/>
  <c r="FT27" i="4"/>
  <c r="FS27" i="4"/>
  <c r="FR27" i="4"/>
  <c r="FQ27" i="4"/>
  <c r="FP27" i="4"/>
  <c r="FO27" i="4"/>
  <c r="FN27" i="4"/>
  <c r="FM27" i="4"/>
  <c r="FL27" i="4"/>
  <c r="FK27" i="4"/>
  <c r="FJ27" i="4"/>
  <c r="FI27" i="4"/>
  <c r="FH27" i="4"/>
  <c r="FG27" i="4"/>
  <c r="FF27" i="4"/>
  <c r="FE27" i="4"/>
  <c r="FD27" i="4"/>
  <c r="FC27" i="4"/>
  <c r="FB27" i="4"/>
  <c r="FA27" i="4"/>
  <c r="EZ27" i="4"/>
  <c r="EY27" i="4"/>
  <c r="EX27" i="4"/>
  <c r="EW27" i="4"/>
  <c r="EV27" i="4"/>
  <c r="EU27" i="4"/>
  <c r="ET27" i="4"/>
  <c r="ES27" i="4"/>
  <c r="ER27" i="4"/>
  <c r="EQ27" i="4"/>
  <c r="EP27" i="4"/>
  <c r="EO27" i="4"/>
  <c r="EN27" i="4"/>
  <c r="EM27" i="4"/>
  <c r="EL27" i="4"/>
  <c r="EK27" i="4"/>
  <c r="EJ27" i="4"/>
  <c r="EI27" i="4"/>
  <c r="EH27" i="4"/>
  <c r="EG27" i="4"/>
  <c r="EF27" i="4"/>
  <c r="EE27" i="4"/>
  <c r="ED27" i="4"/>
  <c r="EC27" i="4"/>
  <c r="EB27" i="4"/>
  <c r="EA27" i="4"/>
  <c r="DZ27" i="4"/>
  <c r="DY27" i="4"/>
  <c r="DX27" i="4"/>
  <c r="DW27" i="4"/>
  <c r="DV27" i="4"/>
  <c r="DU27" i="4"/>
  <c r="DT27" i="4"/>
  <c r="DS27" i="4"/>
  <c r="DR27" i="4"/>
  <c r="DQ27" i="4"/>
  <c r="DP27" i="4"/>
  <c r="DO27" i="4"/>
  <c r="DN27" i="4"/>
  <c r="DM27" i="4"/>
  <c r="DL27" i="4"/>
  <c r="DK27" i="4"/>
  <c r="DJ27" i="4"/>
  <c r="DI27" i="4"/>
  <c r="DH27" i="4"/>
  <c r="DG27" i="4"/>
  <c r="DF27" i="4"/>
  <c r="DE27" i="4"/>
  <c r="DD27" i="4"/>
  <c r="DC27" i="4"/>
  <c r="DB27" i="4"/>
  <c r="DA27" i="4"/>
  <c r="CZ27" i="4"/>
  <c r="CY27" i="4"/>
  <c r="CX27" i="4"/>
  <c r="CW27" i="4"/>
  <c r="CV27" i="4"/>
  <c r="CU27" i="4"/>
  <c r="CT27" i="4"/>
  <c r="CS27" i="4"/>
  <c r="CR27" i="4"/>
  <c r="CQ27" i="4"/>
  <c r="CP27" i="4"/>
  <c r="CO27" i="4"/>
  <c r="CN27" i="4"/>
  <c r="CM27" i="4"/>
  <c r="CL27" i="4"/>
  <c r="CK27" i="4"/>
  <c r="CJ27" i="4"/>
  <c r="CI27" i="4"/>
  <c r="CH27" i="4"/>
  <c r="CG27" i="4"/>
  <c r="CF27" i="4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GW26" i="4"/>
  <c r="GV26" i="4"/>
  <c r="GU26" i="4"/>
  <c r="GT26" i="4"/>
  <c r="GS26" i="4"/>
  <c r="GR26" i="4"/>
  <c r="GQ26" i="4"/>
  <c r="GP26" i="4"/>
  <c r="GO26" i="4"/>
  <c r="GN26" i="4"/>
  <c r="GM26" i="4"/>
  <c r="GL26" i="4"/>
  <c r="GK26" i="4"/>
  <c r="GJ26" i="4"/>
  <c r="GI26" i="4"/>
  <c r="GH26" i="4"/>
  <c r="GG26" i="4"/>
  <c r="GF26" i="4"/>
  <c r="GE26" i="4"/>
  <c r="GD26" i="4"/>
  <c r="GC26" i="4"/>
  <c r="GB26" i="4"/>
  <c r="GA26" i="4"/>
  <c r="FZ26" i="4"/>
  <c r="FY26" i="4"/>
  <c r="FX26" i="4"/>
  <c r="FW26" i="4"/>
  <c r="FV26" i="4"/>
  <c r="FU26" i="4"/>
  <c r="FT26" i="4"/>
  <c r="FS26" i="4"/>
  <c r="FR26" i="4"/>
  <c r="FQ26" i="4"/>
  <c r="FP26" i="4"/>
  <c r="FO26" i="4"/>
  <c r="FN26" i="4"/>
  <c r="FM26" i="4"/>
  <c r="FL26" i="4"/>
  <c r="FK26" i="4"/>
  <c r="FJ26" i="4"/>
  <c r="FI26" i="4"/>
  <c r="FH26" i="4"/>
  <c r="FG26" i="4"/>
  <c r="FF26" i="4"/>
  <c r="FE26" i="4"/>
  <c r="FD26" i="4"/>
  <c r="FC26" i="4"/>
  <c r="FB26" i="4"/>
  <c r="FA26" i="4"/>
  <c r="EZ26" i="4"/>
  <c r="EY26" i="4"/>
  <c r="EX26" i="4"/>
  <c r="EW26" i="4"/>
  <c r="EV26" i="4"/>
  <c r="EU26" i="4"/>
  <c r="ET26" i="4"/>
  <c r="ES26" i="4"/>
  <c r="ER26" i="4"/>
  <c r="EQ26" i="4"/>
  <c r="EP26" i="4"/>
  <c r="EO26" i="4"/>
  <c r="EN26" i="4"/>
  <c r="EM26" i="4"/>
  <c r="EL26" i="4"/>
  <c r="EK26" i="4"/>
  <c r="EJ26" i="4"/>
  <c r="EI26" i="4"/>
  <c r="EH26" i="4"/>
  <c r="EG26" i="4"/>
  <c r="EF26" i="4"/>
  <c r="EE26" i="4"/>
  <c r="ED26" i="4"/>
  <c r="EC26" i="4"/>
  <c r="EB26" i="4"/>
  <c r="EA26" i="4"/>
  <c r="DZ26" i="4"/>
  <c r="DY26" i="4"/>
  <c r="DX26" i="4"/>
  <c r="DW26" i="4"/>
  <c r="DV26" i="4"/>
  <c r="DU26" i="4"/>
  <c r="DT26" i="4"/>
  <c r="DS26" i="4"/>
  <c r="DR26" i="4"/>
  <c r="DQ26" i="4"/>
  <c r="DP26" i="4"/>
  <c r="DO26" i="4"/>
  <c r="DN26" i="4"/>
  <c r="DM26" i="4"/>
  <c r="DL26" i="4"/>
  <c r="DK26" i="4"/>
  <c r="DJ26" i="4"/>
  <c r="DI26" i="4"/>
  <c r="DH26" i="4"/>
  <c r="DG26" i="4"/>
  <c r="DF26" i="4"/>
  <c r="DE26" i="4"/>
  <c r="DD26" i="4"/>
  <c r="DC26" i="4"/>
  <c r="DB26" i="4"/>
  <c r="DA26" i="4"/>
  <c r="CZ26" i="4"/>
  <c r="CY26" i="4"/>
  <c r="CX26" i="4"/>
  <c r="CW26" i="4"/>
  <c r="CV26" i="4"/>
  <c r="CU26" i="4"/>
  <c r="CT26" i="4"/>
  <c r="CS26" i="4"/>
  <c r="CR26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E26" i="4"/>
  <c r="CD26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GW25" i="4"/>
  <c r="GV25" i="4"/>
  <c r="GU25" i="4"/>
  <c r="GT25" i="4"/>
  <c r="GS25" i="4"/>
  <c r="GR25" i="4"/>
  <c r="GQ25" i="4"/>
  <c r="GP25" i="4"/>
  <c r="GO25" i="4"/>
  <c r="GN25" i="4"/>
  <c r="GM25" i="4"/>
  <c r="GL25" i="4"/>
  <c r="GK25" i="4"/>
  <c r="GJ25" i="4"/>
  <c r="GI25" i="4"/>
  <c r="GH25" i="4"/>
  <c r="GG25" i="4"/>
  <c r="GF25" i="4"/>
  <c r="GE25" i="4"/>
  <c r="GD25" i="4"/>
  <c r="GC25" i="4"/>
  <c r="GB25" i="4"/>
  <c r="GA25" i="4"/>
  <c r="FZ25" i="4"/>
  <c r="FY25" i="4"/>
  <c r="FX25" i="4"/>
  <c r="FW25" i="4"/>
  <c r="FV25" i="4"/>
  <c r="FU25" i="4"/>
  <c r="FT25" i="4"/>
  <c r="FS25" i="4"/>
  <c r="FR25" i="4"/>
  <c r="FQ25" i="4"/>
  <c r="FP25" i="4"/>
  <c r="FO25" i="4"/>
  <c r="FN25" i="4"/>
  <c r="FM25" i="4"/>
  <c r="FL25" i="4"/>
  <c r="FK25" i="4"/>
  <c r="FJ25" i="4"/>
  <c r="FI25" i="4"/>
  <c r="FH25" i="4"/>
  <c r="FG25" i="4"/>
  <c r="FF25" i="4"/>
  <c r="FE25" i="4"/>
  <c r="FD25" i="4"/>
  <c r="FC25" i="4"/>
  <c r="FB25" i="4"/>
  <c r="FA25" i="4"/>
  <c r="EZ25" i="4"/>
  <c r="EY25" i="4"/>
  <c r="EX25" i="4"/>
  <c r="EW25" i="4"/>
  <c r="EV25" i="4"/>
  <c r="EU25" i="4"/>
  <c r="ET25" i="4"/>
  <c r="ES25" i="4"/>
  <c r="ER25" i="4"/>
  <c r="EQ25" i="4"/>
  <c r="EP25" i="4"/>
  <c r="EO25" i="4"/>
  <c r="EN25" i="4"/>
  <c r="EM25" i="4"/>
  <c r="EL25" i="4"/>
  <c r="EK25" i="4"/>
  <c r="EJ25" i="4"/>
  <c r="EI25" i="4"/>
  <c r="EH25" i="4"/>
  <c r="EG25" i="4"/>
  <c r="EF25" i="4"/>
  <c r="EE25" i="4"/>
  <c r="ED25" i="4"/>
  <c r="EC25" i="4"/>
  <c r="EB25" i="4"/>
  <c r="EA25" i="4"/>
  <c r="DZ25" i="4"/>
  <c r="DY25" i="4"/>
  <c r="DX25" i="4"/>
  <c r="DW25" i="4"/>
  <c r="DV25" i="4"/>
  <c r="DU25" i="4"/>
  <c r="DT25" i="4"/>
  <c r="DS25" i="4"/>
  <c r="DR25" i="4"/>
  <c r="DQ25" i="4"/>
  <c r="DP25" i="4"/>
  <c r="DO25" i="4"/>
  <c r="DN25" i="4"/>
  <c r="DM25" i="4"/>
  <c r="DL25" i="4"/>
  <c r="DK25" i="4"/>
  <c r="DJ25" i="4"/>
  <c r="DI25" i="4"/>
  <c r="DH25" i="4"/>
  <c r="DG25" i="4"/>
  <c r="DF25" i="4"/>
  <c r="DE25" i="4"/>
  <c r="DD25" i="4"/>
  <c r="DC25" i="4"/>
  <c r="DB25" i="4"/>
  <c r="DA25" i="4"/>
  <c r="CZ25" i="4"/>
  <c r="CY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GW24" i="4"/>
  <c r="GV24" i="4"/>
  <c r="GU24" i="4"/>
  <c r="GT24" i="4"/>
  <c r="GS24" i="4"/>
  <c r="GR24" i="4"/>
  <c r="GQ24" i="4"/>
  <c r="GP24" i="4"/>
  <c r="GO24" i="4"/>
  <c r="GN24" i="4"/>
  <c r="GM24" i="4"/>
  <c r="GL24" i="4"/>
  <c r="GK24" i="4"/>
  <c r="GJ24" i="4"/>
  <c r="GI24" i="4"/>
  <c r="GH24" i="4"/>
  <c r="GG24" i="4"/>
  <c r="GF24" i="4"/>
  <c r="GE24" i="4"/>
  <c r="GD24" i="4"/>
  <c r="GC24" i="4"/>
  <c r="GB24" i="4"/>
  <c r="GA24" i="4"/>
  <c r="FZ24" i="4"/>
  <c r="FY24" i="4"/>
  <c r="FX24" i="4"/>
  <c r="FW24" i="4"/>
  <c r="FV24" i="4"/>
  <c r="FU24" i="4"/>
  <c r="FT24" i="4"/>
  <c r="FS24" i="4"/>
  <c r="FR24" i="4"/>
  <c r="FQ24" i="4"/>
  <c r="FP24" i="4"/>
  <c r="FO24" i="4"/>
  <c r="FN24" i="4"/>
  <c r="FM24" i="4"/>
  <c r="FL24" i="4"/>
  <c r="FK24" i="4"/>
  <c r="FJ24" i="4"/>
  <c r="FI24" i="4"/>
  <c r="FH24" i="4"/>
  <c r="FG24" i="4"/>
  <c r="FF24" i="4"/>
  <c r="FE24" i="4"/>
  <c r="FD24" i="4"/>
  <c r="FC24" i="4"/>
  <c r="FB24" i="4"/>
  <c r="FA24" i="4"/>
  <c r="EZ24" i="4"/>
  <c r="EY24" i="4"/>
  <c r="EX24" i="4"/>
  <c r="EW24" i="4"/>
  <c r="EV24" i="4"/>
  <c r="EU24" i="4"/>
  <c r="ET24" i="4"/>
  <c r="ES24" i="4"/>
  <c r="ER24" i="4"/>
  <c r="EQ24" i="4"/>
  <c r="EP24" i="4"/>
  <c r="EO24" i="4"/>
  <c r="EN24" i="4"/>
  <c r="EM24" i="4"/>
  <c r="EL24" i="4"/>
  <c r="EK24" i="4"/>
  <c r="EJ24" i="4"/>
  <c r="EI24" i="4"/>
  <c r="EH24" i="4"/>
  <c r="EG24" i="4"/>
  <c r="EF24" i="4"/>
  <c r="EE24" i="4"/>
  <c r="ED24" i="4"/>
  <c r="EC24" i="4"/>
  <c r="EB24" i="4"/>
  <c r="EA24" i="4"/>
  <c r="DZ24" i="4"/>
  <c r="DY24" i="4"/>
  <c r="DX24" i="4"/>
  <c r="DW24" i="4"/>
  <c r="DV24" i="4"/>
  <c r="DU24" i="4"/>
  <c r="DT24" i="4"/>
  <c r="DS24" i="4"/>
  <c r="DR24" i="4"/>
  <c r="DQ24" i="4"/>
  <c r="DP24" i="4"/>
  <c r="DO24" i="4"/>
  <c r="DN24" i="4"/>
  <c r="DM24" i="4"/>
  <c r="DL24" i="4"/>
  <c r="DK24" i="4"/>
  <c r="DJ24" i="4"/>
  <c r="DI24" i="4"/>
  <c r="DH24" i="4"/>
  <c r="DG24" i="4"/>
  <c r="DF24" i="4"/>
  <c r="DE24" i="4"/>
  <c r="DD24" i="4"/>
  <c r="DC24" i="4"/>
  <c r="DB24" i="4"/>
  <c r="DA24" i="4"/>
  <c r="CZ24" i="4"/>
  <c r="CY24" i="4"/>
  <c r="CX24" i="4"/>
  <c r="CW24" i="4"/>
  <c r="CV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GW23" i="4"/>
  <c r="GV23" i="4"/>
  <c r="GU23" i="4"/>
  <c r="GT23" i="4"/>
  <c r="GS23" i="4"/>
  <c r="GR23" i="4"/>
  <c r="GQ23" i="4"/>
  <c r="GP23" i="4"/>
  <c r="GO23" i="4"/>
  <c r="GN23" i="4"/>
  <c r="GM23" i="4"/>
  <c r="GL23" i="4"/>
  <c r="GK23" i="4"/>
  <c r="GJ23" i="4"/>
  <c r="GI23" i="4"/>
  <c r="GH23" i="4"/>
  <c r="GG23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FF23" i="4"/>
  <c r="FE23" i="4"/>
  <c r="FD23" i="4"/>
  <c r="FC23" i="4"/>
  <c r="FB23" i="4"/>
  <c r="FA23" i="4"/>
  <c r="EZ23" i="4"/>
  <c r="EY23" i="4"/>
  <c r="EX23" i="4"/>
  <c r="EW23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DL23" i="4"/>
  <c r="DK23" i="4"/>
  <c r="DJ23" i="4"/>
  <c r="DI23" i="4"/>
  <c r="DH23" i="4"/>
  <c r="DG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GW22" i="4"/>
  <c r="GV22" i="4"/>
  <c r="GU22" i="4"/>
  <c r="GT22" i="4"/>
  <c r="GS22" i="4"/>
  <c r="GR22" i="4"/>
  <c r="GQ22" i="4"/>
  <c r="GP22" i="4"/>
  <c r="GO22" i="4"/>
  <c r="GN22" i="4"/>
  <c r="GM22" i="4"/>
  <c r="GL22" i="4"/>
  <c r="GK22" i="4"/>
  <c r="GJ22" i="4"/>
  <c r="GI22" i="4"/>
  <c r="GH22" i="4"/>
  <c r="GG22" i="4"/>
  <c r="GF22" i="4"/>
  <c r="GE22" i="4"/>
  <c r="GD22" i="4"/>
  <c r="GC22" i="4"/>
  <c r="GB22" i="4"/>
  <c r="GA22" i="4"/>
  <c r="FZ22" i="4"/>
  <c r="FY22" i="4"/>
  <c r="FX22" i="4"/>
  <c r="FW22" i="4"/>
  <c r="FV22" i="4"/>
  <c r="FU22" i="4"/>
  <c r="FT22" i="4"/>
  <c r="FS22" i="4"/>
  <c r="FR22" i="4"/>
  <c r="FQ22" i="4"/>
  <c r="FP22" i="4"/>
  <c r="FO22" i="4"/>
  <c r="FN22" i="4"/>
  <c r="FM22" i="4"/>
  <c r="FL22" i="4"/>
  <c r="FK22" i="4"/>
  <c r="FJ22" i="4"/>
  <c r="FI22" i="4"/>
  <c r="FH22" i="4"/>
  <c r="FG22" i="4"/>
  <c r="FF22" i="4"/>
  <c r="FE22" i="4"/>
  <c r="FD22" i="4"/>
  <c r="FC22" i="4"/>
  <c r="FB22" i="4"/>
  <c r="FA22" i="4"/>
  <c r="EZ22" i="4"/>
  <c r="EY22" i="4"/>
  <c r="EX22" i="4"/>
  <c r="EW22" i="4"/>
  <c r="EV22" i="4"/>
  <c r="EU22" i="4"/>
  <c r="ET22" i="4"/>
  <c r="ES22" i="4"/>
  <c r="ER22" i="4"/>
  <c r="EQ22" i="4"/>
  <c r="EP22" i="4"/>
  <c r="EO22" i="4"/>
  <c r="EN22" i="4"/>
  <c r="EM22" i="4"/>
  <c r="EL22" i="4"/>
  <c r="EK22" i="4"/>
  <c r="EJ22" i="4"/>
  <c r="EI22" i="4"/>
  <c r="EH22" i="4"/>
  <c r="EG22" i="4"/>
  <c r="EF22" i="4"/>
  <c r="EE22" i="4"/>
  <c r="ED22" i="4"/>
  <c r="EC22" i="4"/>
  <c r="EB22" i="4"/>
  <c r="EA22" i="4"/>
  <c r="DZ22" i="4"/>
  <c r="DY22" i="4"/>
  <c r="DX22" i="4"/>
  <c r="DW22" i="4"/>
  <c r="DV22" i="4"/>
  <c r="DU22" i="4"/>
  <c r="DT22" i="4"/>
  <c r="DS22" i="4"/>
  <c r="DR22" i="4"/>
  <c r="DQ22" i="4"/>
  <c r="DP22" i="4"/>
  <c r="DO22" i="4"/>
  <c r="DN22" i="4"/>
  <c r="DM22" i="4"/>
  <c r="DL22" i="4"/>
  <c r="DK22" i="4"/>
  <c r="DJ22" i="4"/>
  <c r="DI22" i="4"/>
  <c r="DH22" i="4"/>
  <c r="DG22" i="4"/>
  <c r="DF22" i="4"/>
  <c r="DE22" i="4"/>
  <c r="DD22" i="4"/>
  <c r="DC22" i="4"/>
  <c r="DB22" i="4"/>
  <c r="DA22" i="4"/>
  <c r="CZ22" i="4"/>
  <c r="CY22" i="4"/>
  <c r="CX22" i="4"/>
  <c r="CW22" i="4"/>
  <c r="CV22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GW21" i="4"/>
  <c r="GV21" i="4"/>
  <c r="GU21" i="4"/>
  <c r="GT21" i="4"/>
  <c r="GS21" i="4"/>
  <c r="GR21" i="4"/>
  <c r="GQ21" i="4"/>
  <c r="GP21" i="4"/>
  <c r="GO21" i="4"/>
  <c r="GN21" i="4"/>
  <c r="GM21" i="4"/>
  <c r="GL21" i="4"/>
  <c r="GK21" i="4"/>
  <c r="GJ21" i="4"/>
  <c r="GI21" i="4"/>
  <c r="GH21" i="4"/>
  <c r="GG21" i="4"/>
  <c r="GF21" i="4"/>
  <c r="GE21" i="4"/>
  <c r="GD21" i="4"/>
  <c r="GC21" i="4"/>
  <c r="GB21" i="4"/>
  <c r="GA21" i="4"/>
  <c r="FZ21" i="4"/>
  <c r="FY21" i="4"/>
  <c r="FX21" i="4"/>
  <c r="FW21" i="4"/>
  <c r="FV21" i="4"/>
  <c r="FU21" i="4"/>
  <c r="FT21" i="4"/>
  <c r="FS21" i="4"/>
  <c r="FR21" i="4"/>
  <c r="FQ21" i="4"/>
  <c r="FP21" i="4"/>
  <c r="FO21" i="4"/>
  <c r="FN21" i="4"/>
  <c r="FM21" i="4"/>
  <c r="FL21" i="4"/>
  <c r="FK21" i="4"/>
  <c r="FJ21" i="4"/>
  <c r="FI21" i="4"/>
  <c r="FH21" i="4"/>
  <c r="FG21" i="4"/>
  <c r="FF21" i="4"/>
  <c r="FE21" i="4"/>
  <c r="FD21" i="4"/>
  <c r="FC21" i="4"/>
  <c r="FB21" i="4"/>
  <c r="FA21" i="4"/>
  <c r="EZ21" i="4"/>
  <c r="EY21" i="4"/>
  <c r="EX21" i="4"/>
  <c r="EW21" i="4"/>
  <c r="EV21" i="4"/>
  <c r="EU21" i="4"/>
  <c r="ET21" i="4"/>
  <c r="ES21" i="4"/>
  <c r="ER21" i="4"/>
  <c r="EQ21" i="4"/>
  <c r="EP21" i="4"/>
  <c r="EO21" i="4"/>
  <c r="EN21" i="4"/>
  <c r="EM21" i="4"/>
  <c r="EL21" i="4"/>
  <c r="EK21" i="4"/>
  <c r="EJ21" i="4"/>
  <c r="EI21" i="4"/>
  <c r="EH21" i="4"/>
  <c r="EG21" i="4"/>
  <c r="EF21" i="4"/>
  <c r="EE21" i="4"/>
  <c r="ED21" i="4"/>
  <c r="EC21" i="4"/>
  <c r="EB21" i="4"/>
  <c r="EA21" i="4"/>
  <c r="DZ21" i="4"/>
  <c r="DY21" i="4"/>
  <c r="DX21" i="4"/>
  <c r="DW21" i="4"/>
  <c r="DV21" i="4"/>
  <c r="DU21" i="4"/>
  <c r="DT21" i="4"/>
  <c r="DS21" i="4"/>
  <c r="DR21" i="4"/>
  <c r="DQ21" i="4"/>
  <c r="DP21" i="4"/>
  <c r="DO21" i="4"/>
  <c r="DN21" i="4"/>
  <c r="DM21" i="4"/>
  <c r="DL21" i="4"/>
  <c r="DK21" i="4"/>
  <c r="DJ21" i="4"/>
  <c r="DI21" i="4"/>
  <c r="DH21" i="4"/>
  <c r="DG21" i="4"/>
  <c r="DF21" i="4"/>
  <c r="DE21" i="4"/>
  <c r="DD21" i="4"/>
  <c r="DC21" i="4"/>
  <c r="DB21" i="4"/>
  <c r="DA21" i="4"/>
  <c r="CZ21" i="4"/>
  <c r="CY21" i="4"/>
  <c r="CX21" i="4"/>
  <c r="CW21" i="4"/>
  <c r="CV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GW20" i="4"/>
  <c r="GV20" i="4"/>
  <c r="GU20" i="4"/>
  <c r="GT20" i="4"/>
  <c r="GS20" i="4"/>
  <c r="GR20" i="4"/>
  <c r="GQ20" i="4"/>
  <c r="GP20" i="4"/>
  <c r="GO20" i="4"/>
  <c r="GN20" i="4"/>
  <c r="GM20" i="4"/>
  <c r="GL20" i="4"/>
  <c r="GK20" i="4"/>
  <c r="GJ20" i="4"/>
  <c r="GI20" i="4"/>
  <c r="GH20" i="4"/>
  <c r="GG20" i="4"/>
  <c r="GF20" i="4"/>
  <c r="GE20" i="4"/>
  <c r="GD20" i="4"/>
  <c r="GC20" i="4"/>
  <c r="GB20" i="4"/>
  <c r="GA20" i="4"/>
  <c r="FZ20" i="4"/>
  <c r="FY20" i="4"/>
  <c r="FX20" i="4"/>
  <c r="FW20" i="4"/>
  <c r="FV20" i="4"/>
  <c r="FU20" i="4"/>
  <c r="FT20" i="4"/>
  <c r="FS20" i="4"/>
  <c r="FR20" i="4"/>
  <c r="FQ20" i="4"/>
  <c r="FP20" i="4"/>
  <c r="FO20" i="4"/>
  <c r="FN20" i="4"/>
  <c r="FM20" i="4"/>
  <c r="FL20" i="4"/>
  <c r="FK20" i="4"/>
  <c r="FJ20" i="4"/>
  <c r="FI20" i="4"/>
  <c r="FH20" i="4"/>
  <c r="FG20" i="4"/>
  <c r="FF20" i="4"/>
  <c r="FE20" i="4"/>
  <c r="FD20" i="4"/>
  <c r="FC20" i="4"/>
  <c r="FB20" i="4"/>
  <c r="FA20" i="4"/>
  <c r="EZ20" i="4"/>
  <c r="EY20" i="4"/>
  <c r="EX20" i="4"/>
  <c r="EW20" i="4"/>
  <c r="EV20" i="4"/>
  <c r="EU20" i="4"/>
  <c r="ET20" i="4"/>
  <c r="ES20" i="4"/>
  <c r="ER20" i="4"/>
  <c r="EQ20" i="4"/>
  <c r="EP20" i="4"/>
  <c r="EO20" i="4"/>
  <c r="EN20" i="4"/>
  <c r="EM20" i="4"/>
  <c r="EL20" i="4"/>
  <c r="EK20" i="4"/>
  <c r="EJ20" i="4"/>
  <c r="EI20" i="4"/>
  <c r="EH20" i="4"/>
  <c r="EG20" i="4"/>
  <c r="EF20" i="4"/>
  <c r="EE20" i="4"/>
  <c r="ED20" i="4"/>
  <c r="EC20" i="4"/>
  <c r="EB20" i="4"/>
  <c r="EA20" i="4"/>
  <c r="DZ20" i="4"/>
  <c r="DY20" i="4"/>
  <c r="DX20" i="4"/>
  <c r="DW20" i="4"/>
  <c r="DV20" i="4"/>
  <c r="DU20" i="4"/>
  <c r="DT20" i="4"/>
  <c r="DS20" i="4"/>
  <c r="DR20" i="4"/>
  <c r="DQ20" i="4"/>
  <c r="DP20" i="4"/>
  <c r="DO20" i="4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GW19" i="4"/>
  <c r="GV19" i="4"/>
  <c r="GU19" i="4"/>
  <c r="GT19" i="4"/>
  <c r="GS19" i="4"/>
  <c r="GR19" i="4"/>
  <c r="GQ19" i="4"/>
  <c r="GP19" i="4"/>
  <c r="GO19" i="4"/>
  <c r="GN19" i="4"/>
  <c r="GM19" i="4"/>
  <c r="GL19" i="4"/>
  <c r="GK19" i="4"/>
  <c r="GJ19" i="4"/>
  <c r="GI19" i="4"/>
  <c r="GH19" i="4"/>
  <c r="GG19" i="4"/>
  <c r="GF19" i="4"/>
  <c r="GE19" i="4"/>
  <c r="GD19" i="4"/>
  <c r="GC19" i="4"/>
  <c r="GB19" i="4"/>
  <c r="GA19" i="4"/>
  <c r="FZ19" i="4"/>
  <c r="FY19" i="4"/>
  <c r="FX19" i="4"/>
  <c r="FW19" i="4"/>
  <c r="FV19" i="4"/>
  <c r="FU19" i="4"/>
  <c r="FT19" i="4"/>
  <c r="FS19" i="4"/>
  <c r="FR19" i="4"/>
  <c r="FQ19" i="4"/>
  <c r="FP19" i="4"/>
  <c r="FO19" i="4"/>
  <c r="FN19" i="4"/>
  <c r="FM19" i="4"/>
  <c r="FL19" i="4"/>
  <c r="FK19" i="4"/>
  <c r="FJ19" i="4"/>
  <c r="FI19" i="4"/>
  <c r="FH19" i="4"/>
  <c r="FG19" i="4"/>
  <c r="FF19" i="4"/>
  <c r="FE19" i="4"/>
  <c r="FD19" i="4"/>
  <c r="FC19" i="4"/>
  <c r="FB19" i="4"/>
  <c r="FA19" i="4"/>
  <c r="EZ19" i="4"/>
  <c r="EY19" i="4"/>
  <c r="EX19" i="4"/>
  <c r="EW19" i="4"/>
  <c r="EV19" i="4"/>
  <c r="EU19" i="4"/>
  <c r="ET19" i="4"/>
  <c r="ES19" i="4"/>
  <c r="ER19" i="4"/>
  <c r="EQ19" i="4"/>
  <c r="EP19" i="4"/>
  <c r="EO19" i="4"/>
  <c r="EN19" i="4"/>
  <c r="EM19" i="4"/>
  <c r="EL19" i="4"/>
  <c r="EK19" i="4"/>
  <c r="EJ19" i="4"/>
  <c r="EI19" i="4"/>
  <c r="EH19" i="4"/>
  <c r="EG19" i="4"/>
  <c r="EF19" i="4"/>
  <c r="EE19" i="4"/>
  <c r="ED19" i="4"/>
  <c r="EC19" i="4"/>
  <c r="EB19" i="4"/>
  <c r="EA19" i="4"/>
  <c r="DZ19" i="4"/>
  <c r="DY19" i="4"/>
  <c r="DX19" i="4"/>
  <c r="DW19" i="4"/>
  <c r="DV19" i="4"/>
  <c r="DU19" i="4"/>
  <c r="DT19" i="4"/>
  <c r="DS19" i="4"/>
  <c r="DR19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GW18" i="4"/>
  <c r="GV18" i="4"/>
  <c r="GU18" i="4"/>
  <c r="GT18" i="4"/>
  <c r="GS18" i="4"/>
  <c r="GR18" i="4"/>
  <c r="GQ18" i="4"/>
  <c r="GP18" i="4"/>
  <c r="GO18" i="4"/>
  <c r="GN18" i="4"/>
  <c r="GM18" i="4"/>
  <c r="GL18" i="4"/>
  <c r="GK18" i="4"/>
  <c r="GJ18" i="4"/>
  <c r="GI18" i="4"/>
  <c r="GH18" i="4"/>
  <c r="GG18" i="4"/>
  <c r="GF18" i="4"/>
  <c r="GE18" i="4"/>
  <c r="GD18" i="4"/>
  <c r="GC18" i="4"/>
  <c r="GB18" i="4"/>
  <c r="GA18" i="4"/>
  <c r="FZ18" i="4"/>
  <c r="FY18" i="4"/>
  <c r="FX18" i="4"/>
  <c r="FW18" i="4"/>
  <c r="FV18" i="4"/>
  <c r="FU18" i="4"/>
  <c r="FT18" i="4"/>
  <c r="FS18" i="4"/>
  <c r="FR18" i="4"/>
  <c r="FQ18" i="4"/>
  <c r="FP18" i="4"/>
  <c r="FO18" i="4"/>
  <c r="FN18" i="4"/>
  <c r="FM18" i="4"/>
  <c r="FL18" i="4"/>
  <c r="FK18" i="4"/>
  <c r="FJ18" i="4"/>
  <c r="FI18" i="4"/>
  <c r="FH18" i="4"/>
  <c r="FG18" i="4"/>
  <c r="FF18" i="4"/>
  <c r="FE18" i="4"/>
  <c r="FD18" i="4"/>
  <c r="FC18" i="4"/>
  <c r="FB18" i="4"/>
  <c r="FA18" i="4"/>
  <c r="EZ18" i="4"/>
  <c r="EY18" i="4"/>
  <c r="EX18" i="4"/>
  <c r="EW18" i="4"/>
  <c r="EV18" i="4"/>
  <c r="EU18" i="4"/>
  <c r="ET18" i="4"/>
  <c r="ES18" i="4"/>
  <c r="ER18" i="4"/>
  <c r="EQ18" i="4"/>
  <c r="EP18" i="4"/>
  <c r="EO18" i="4"/>
  <c r="EN18" i="4"/>
  <c r="EM18" i="4"/>
  <c r="EL18" i="4"/>
  <c r="EK18" i="4"/>
  <c r="EJ18" i="4"/>
  <c r="EI18" i="4"/>
  <c r="EH18" i="4"/>
  <c r="EG18" i="4"/>
  <c r="EF18" i="4"/>
  <c r="EE18" i="4"/>
  <c r="ED18" i="4"/>
  <c r="EC18" i="4"/>
  <c r="EB18" i="4"/>
  <c r="EA18" i="4"/>
  <c r="DZ18" i="4"/>
  <c r="DY18" i="4"/>
  <c r="DX18" i="4"/>
  <c r="DW18" i="4"/>
  <c r="DV18" i="4"/>
  <c r="DU18" i="4"/>
  <c r="DT18" i="4"/>
  <c r="DS18" i="4"/>
  <c r="DR18" i="4"/>
  <c r="DQ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B18" i="4"/>
  <c r="DA18" i="4"/>
  <c r="CZ18" i="4"/>
  <c r="CY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GW17" i="4"/>
  <c r="GV17" i="4"/>
  <c r="GU17" i="4"/>
  <c r="GT17" i="4"/>
  <c r="GS17" i="4"/>
  <c r="GR17" i="4"/>
  <c r="GQ17" i="4"/>
  <c r="GP17" i="4"/>
  <c r="GO17" i="4"/>
  <c r="GN17" i="4"/>
  <c r="GM17" i="4"/>
  <c r="GL17" i="4"/>
  <c r="GK17" i="4"/>
  <c r="GJ17" i="4"/>
  <c r="GI17" i="4"/>
  <c r="GH17" i="4"/>
  <c r="GG17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FD17" i="4"/>
  <c r="FC17" i="4"/>
  <c r="FB17" i="4"/>
  <c r="FA17" i="4"/>
  <c r="EZ17" i="4"/>
  <c r="EY17" i="4"/>
  <c r="EX17" i="4"/>
  <c r="EW17" i="4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GW16" i="4"/>
  <c r="GV16" i="4"/>
  <c r="GU16" i="4"/>
  <c r="GT16" i="4"/>
  <c r="GS16" i="4"/>
  <c r="GR16" i="4"/>
  <c r="GQ16" i="4"/>
  <c r="GP16" i="4"/>
  <c r="GO16" i="4"/>
  <c r="GN16" i="4"/>
  <c r="GM16" i="4"/>
  <c r="GL16" i="4"/>
  <c r="GK16" i="4"/>
  <c r="GJ16" i="4"/>
  <c r="GI16" i="4"/>
  <c r="GH16" i="4"/>
  <c r="GG16" i="4"/>
  <c r="GF16" i="4"/>
  <c r="GE16" i="4"/>
  <c r="GD16" i="4"/>
  <c r="GC16" i="4"/>
  <c r="GB16" i="4"/>
  <c r="GA16" i="4"/>
  <c r="FZ16" i="4"/>
  <c r="FY16" i="4"/>
  <c r="FX16" i="4"/>
  <c r="FW16" i="4"/>
  <c r="FV16" i="4"/>
  <c r="FU16" i="4"/>
  <c r="FT16" i="4"/>
  <c r="FS16" i="4"/>
  <c r="FR16" i="4"/>
  <c r="FQ16" i="4"/>
  <c r="FP16" i="4"/>
  <c r="FO16" i="4"/>
  <c r="FN16" i="4"/>
  <c r="FM16" i="4"/>
  <c r="FL16" i="4"/>
  <c r="FK16" i="4"/>
  <c r="FJ16" i="4"/>
  <c r="FI16" i="4"/>
  <c r="FH16" i="4"/>
  <c r="FG16" i="4"/>
  <c r="FF16" i="4"/>
  <c r="FE16" i="4"/>
  <c r="FD16" i="4"/>
  <c r="FC16" i="4"/>
  <c r="FB16" i="4"/>
  <c r="FA16" i="4"/>
  <c r="EZ16" i="4"/>
  <c r="EY16" i="4"/>
  <c r="EX16" i="4"/>
  <c r="EW16" i="4"/>
  <c r="EV16" i="4"/>
  <c r="EU16" i="4"/>
  <c r="ET16" i="4"/>
  <c r="ES16" i="4"/>
  <c r="ER16" i="4"/>
  <c r="EQ16" i="4"/>
  <c r="EP16" i="4"/>
  <c r="EO16" i="4"/>
  <c r="EN16" i="4"/>
  <c r="EM16" i="4"/>
  <c r="EL16" i="4"/>
  <c r="EK16" i="4"/>
  <c r="EJ16" i="4"/>
  <c r="EI16" i="4"/>
  <c r="EH16" i="4"/>
  <c r="EG16" i="4"/>
  <c r="EF16" i="4"/>
  <c r="EE16" i="4"/>
  <c r="ED16" i="4"/>
  <c r="EC16" i="4"/>
  <c r="EB16" i="4"/>
  <c r="EA16" i="4"/>
  <c r="DZ16" i="4"/>
  <c r="DY16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GW15" i="4"/>
  <c r="GV15" i="4"/>
  <c r="GU15" i="4"/>
  <c r="GT15" i="4"/>
  <c r="GS15" i="4"/>
  <c r="GR15" i="4"/>
  <c r="GQ15" i="4"/>
  <c r="GP15" i="4"/>
  <c r="GO15" i="4"/>
  <c r="GN15" i="4"/>
  <c r="GM15" i="4"/>
  <c r="GL15" i="4"/>
  <c r="GK15" i="4"/>
  <c r="GJ15" i="4"/>
  <c r="GI15" i="4"/>
  <c r="GH15" i="4"/>
  <c r="GG15" i="4"/>
  <c r="GF15" i="4"/>
  <c r="GE15" i="4"/>
  <c r="GD15" i="4"/>
  <c r="GC15" i="4"/>
  <c r="GB15" i="4"/>
  <c r="GA15" i="4"/>
  <c r="FZ15" i="4"/>
  <c r="FY15" i="4"/>
  <c r="FX15" i="4"/>
  <c r="FW15" i="4"/>
  <c r="FV15" i="4"/>
  <c r="FU15" i="4"/>
  <c r="FT15" i="4"/>
  <c r="FS15" i="4"/>
  <c r="FR15" i="4"/>
  <c r="FQ15" i="4"/>
  <c r="FP15" i="4"/>
  <c r="FO15" i="4"/>
  <c r="FN15" i="4"/>
  <c r="FM15" i="4"/>
  <c r="FL15" i="4"/>
  <c r="FK15" i="4"/>
  <c r="FJ15" i="4"/>
  <c r="FI15" i="4"/>
  <c r="FH15" i="4"/>
  <c r="FG15" i="4"/>
  <c r="FF15" i="4"/>
  <c r="FE15" i="4"/>
  <c r="FD15" i="4"/>
  <c r="FC15" i="4"/>
  <c r="FB15" i="4"/>
  <c r="FA15" i="4"/>
  <c r="EZ15" i="4"/>
  <c r="EY15" i="4"/>
  <c r="EX15" i="4"/>
  <c r="EW15" i="4"/>
  <c r="EV15" i="4"/>
  <c r="EU15" i="4"/>
  <c r="ET15" i="4"/>
  <c r="ES15" i="4"/>
  <c r="ER15" i="4"/>
  <c r="EQ15" i="4"/>
  <c r="EP15" i="4"/>
  <c r="EO15" i="4"/>
  <c r="EN15" i="4"/>
  <c r="EM15" i="4"/>
  <c r="EL15" i="4"/>
  <c r="EK15" i="4"/>
  <c r="EJ15" i="4"/>
  <c r="EI15" i="4"/>
  <c r="EH15" i="4"/>
  <c r="EG15" i="4"/>
  <c r="EF15" i="4"/>
  <c r="EE15" i="4"/>
  <c r="ED15" i="4"/>
  <c r="EC15" i="4"/>
  <c r="EB15" i="4"/>
  <c r="EA15" i="4"/>
  <c r="DZ15" i="4"/>
  <c r="DY15" i="4"/>
  <c r="DX15" i="4"/>
  <c r="DW15" i="4"/>
  <c r="DV15" i="4"/>
  <c r="DU15" i="4"/>
  <c r="DT15" i="4"/>
  <c r="DS15" i="4"/>
  <c r="DR15" i="4"/>
  <c r="DQ15" i="4"/>
  <c r="DP15" i="4"/>
  <c r="DO15" i="4"/>
  <c r="DN15" i="4"/>
  <c r="DM15" i="4"/>
  <c r="DL15" i="4"/>
  <c r="DK15" i="4"/>
  <c r="DJ15" i="4"/>
  <c r="DI15" i="4"/>
  <c r="DH15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GW14" i="4"/>
  <c r="GV14" i="4"/>
  <c r="GU14" i="4"/>
  <c r="GT14" i="4"/>
  <c r="GS14" i="4"/>
  <c r="GR14" i="4"/>
  <c r="GQ14" i="4"/>
  <c r="GP14" i="4"/>
  <c r="GO14" i="4"/>
  <c r="GN14" i="4"/>
  <c r="GM14" i="4"/>
  <c r="GL14" i="4"/>
  <c r="GK14" i="4"/>
  <c r="GJ14" i="4"/>
  <c r="GI14" i="4"/>
  <c r="GH14" i="4"/>
  <c r="GG14" i="4"/>
  <c r="GF14" i="4"/>
  <c r="GE14" i="4"/>
  <c r="GD14" i="4"/>
  <c r="GC14" i="4"/>
  <c r="GB14" i="4"/>
  <c r="GA14" i="4"/>
  <c r="FZ14" i="4"/>
  <c r="FY14" i="4"/>
  <c r="FX14" i="4"/>
  <c r="FW14" i="4"/>
  <c r="FV14" i="4"/>
  <c r="FU14" i="4"/>
  <c r="FT14" i="4"/>
  <c r="FS14" i="4"/>
  <c r="FR14" i="4"/>
  <c r="FQ14" i="4"/>
  <c r="FP14" i="4"/>
  <c r="FO14" i="4"/>
  <c r="FN14" i="4"/>
  <c r="FM14" i="4"/>
  <c r="FL14" i="4"/>
  <c r="FK14" i="4"/>
  <c r="FJ14" i="4"/>
  <c r="FI14" i="4"/>
  <c r="FH14" i="4"/>
  <c r="FG14" i="4"/>
  <c r="FF14" i="4"/>
  <c r="FE14" i="4"/>
  <c r="FD14" i="4"/>
  <c r="FC14" i="4"/>
  <c r="FB14" i="4"/>
  <c r="FA14" i="4"/>
  <c r="EZ14" i="4"/>
  <c r="EY14" i="4"/>
  <c r="EX14" i="4"/>
  <c r="EW14" i="4"/>
  <c r="EV14" i="4"/>
  <c r="EU14" i="4"/>
  <c r="ET14" i="4"/>
  <c r="ES14" i="4"/>
  <c r="ER14" i="4"/>
  <c r="EQ14" i="4"/>
  <c r="EP14" i="4"/>
  <c r="EO14" i="4"/>
  <c r="EN14" i="4"/>
  <c r="EM14" i="4"/>
  <c r="EL14" i="4"/>
  <c r="EK14" i="4"/>
  <c r="EJ14" i="4"/>
  <c r="EI14" i="4"/>
  <c r="EH14" i="4"/>
  <c r="EG14" i="4"/>
  <c r="EF14" i="4"/>
  <c r="EE14" i="4"/>
  <c r="ED14" i="4"/>
  <c r="EC14" i="4"/>
  <c r="EB14" i="4"/>
  <c r="EA14" i="4"/>
  <c r="DZ14" i="4"/>
  <c r="DY14" i="4"/>
  <c r="DX14" i="4"/>
  <c r="DW14" i="4"/>
  <c r="DV14" i="4"/>
  <c r="DU14" i="4"/>
  <c r="DT14" i="4"/>
  <c r="DS14" i="4"/>
  <c r="DR14" i="4"/>
  <c r="DQ14" i="4"/>
  <c r="DP14" i="4"/>
  <c r="DO14" i="4"/>
  <c r="DN14" i="4"/>
  <c r="DM14" i="4"/>
  <c r="DL14" i="4"/>
  <c r="DK14" i="4"/>
  <c r="DJ14" i="4"/>
  <c r="DI14" i="4"/>
  <c r="DH14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GW13" i="4"/>
  <c r="GV13" i="4"/>
  <c r="GU13" i="4"/>
  <c r="GT13" i="4"/>
  <c r="GS13" i="4"/>
  <c r="GR13" i="4"/>
  <c r="GQ13" i="4"/>
  <c r="GP13" i="4"/>
  <c r="GO13" i="4"/>
  <c r="GN13" i="4"/>
  <c r="GM13" i="4"/>
  <c r="GL13" i="4"/>
  <c r="GK13" i="4"/>
  <c r="GJ13" i="4"/>
  <c r="GI13" i="4"/>
  <c r="GH13" i="4"/>
  <c r="GG13" i="4"/>
  <c r="GF13" i="4"/>
  <c r="GE13" i="4"/>
  <c r="GD13" i="4"/>
  <c r="GC13" i="4"/>
  <c r="GB13" i="4"/>
  <c r="GA13" i="4"/>
  <c r="FZ13" i="4"/>
  <c r="FY13" i="4"/>
  <c r="FX13" i="4"/>
  <c r="FW13" i="4"/>
  <c r="FV13" i="4"/>
  <c r="FU13" i="4"/>
  <c r="FT13" i="4"/>
  <c r="FS13" i="4"/>
  <c r="FR13" i="4"/>
  <c r="FQ13" i="4"/>
  <c r="FP13" i="4"/>
  <c r="FO13" i="4"/>
  <c r="FN13" i="4"/>
  <c r="FM13" i="4"/>
  <c r="FL13" i="4"/>
  <c r="FK13" i="4"/>
  <c r="FJ13" i="4"/>
  <c r="FI13" i="4"/>
  <c r="FH13" i="4"/>
  <c r="FG13" i="4"/>
  <c r="FF13" i="4"/>
  <c r="FE13" i="4"/>
  <c r="FD13" i="4"/>
  <c r="FC13" i="4"/>
  <c r="FB13" i="4"/>
  <c r="FA13" i="4"/>
  <c r="EZ13" i="4"/>
  <c r="EY13" i="4"/>
  <c r="EX13" i="4"/>
  <c r="EW13" i="4"/>
  <c r="EV13" i="4"/>
  <c r="EU13" i="4"/>
  <c r="ET13" i="4"/>
  <c r="ES13" i="4"/>
  <c r="ER13" i="4"/>
  <c r="EQ13" i="4"/>
  <c r="EP13" i="4"/>
  <c r="EO13" i="4"/>
  <c r="EN13" i="4"/>
  <c r="EM13" i="4"/>
  <c r="EL13" i="4"/>
  <c r="EK13" i="4"/>
  <c r="EJ13" i="4"/>
  <c r="EI13" i="4"/>
  <c r="EH13" i="4"/>
  <c r="EG13" i="4"/>
  <c r="EF13" i="4"/>
  <c r="EE13" i="4"/>
  <c r="ED13" i="4"/>
  <c r="EC13" i="4"/>
  <c r="EB13" i="4"/>
  <c r="EA13" i="4"/>
  <c r="DZ13" i="4"/>
  <c r="DY13" i="4"/>
  <c r="DX13" i="4"/>
  <c r="DW13" i="4"/>
  <c r="DV13" i="4"/>
  <c r="DU13" i="4"/>
  <c r="DT13" i="4"/>
  <c r="DS13" i="4"/>
  <c r="DR13" i="4"/>
  <c r="DQ13" i="4"/>
  <c r="DP13" i="4"/>
  <c r="DO13" i="4"/>
  <c r="DN13" i="4"/>
  <c r="DM13" i="4"/>
  <c r="DL13" i="4"/>
  <c r="DK13" i="4"/>
  <c r="DJ13" i="4"/>
  <c r="DI13" i="4"/>
  <c r="DH13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GW12" i="4"/>
  <c r="GV12" i="4"/>
  <c r="GU12" i="4"/>
  <c r="GT12" i="4"/>
  <c r="GS12" i="4"/>
  <c r="GR12" i="4"/>
  <c r="GQ12" i="4"/>
  <c r="GP12" i="4"/>
  <c r="GO12" i="4"/>
  <c r="GN12" i="4"/>
  <c r="GM12" i="4"/>
  <c r="GL12" i="4"/>
  <c r="GK12" i="4"/>
  <c r="GJ12" i="4"/>
  <c r="GI12" i="4"/>
  <c r="GH12" i="4"/>
  <c r="GG12" i="4"/>
  <c r="GF12" i="4"/>
  <c r="GE12" i="4"/>
  <c r="GD12" i="4"/>
  <c r="GC12" i="4"/>
  <c r="GB12" i="4"/>
  <c r="GA12" i="4"/>
  <c r="FZ12" i="4"/>
  <c r="FY12" i="4"/>
  <c r="FX12" i="4"/>
  <c r="FW12" i="4"/>
  <c r="FV12" i="4"/>
  <c r="FU12" i="4"/>
  <c r="FT12" i="4"/>
  <c r="FS12" i="4"/>
  <c r="FR12" i="4"/>
  <c r="FQ12" i="4"/>
  <c r="FP12" i="4"/>
  <c r="FO12" i="4"/>
  <c r="FN12" i="4"/>
  <c r="FM12" i="4"/>
  <c r="FL12" i="4"/>
  <c r="FK12" i="4"/>
  <c r="FJ12" i="4"/>
  <c r="FI12" i="4"/>
  <c r="FH12" i="4"/>
  <c r="FG12" i="4"/>
  <c r="FF12" i="4"/>
  <c r="FE12" i="4"/>
  <c r="FD12" i="4"/>
  <c r="FC12" i="4"/>
  <c r="FB12" i="4"/>
  <c r="FA12" i="4"/>
  <c r="EZ12" i="4"/>
  <c r="EY12" i="4"/>
  <c r="EX12" i="4"/>
  <c r="EW12" i="4"/>
  <c r="EV12" i="4"/>
  <c r="EU12" i="4"/>
  <c r="ET12" i="4"/>
  <c r="ES12" i="4"/>
  <c r="ER12" i="4"/>
  <c r="EQ12" i="4"/>
  <c r="EP12" i="4"/>
  <c r="EO12" i="4"/>
  <c r="EN12" i="4"/>
  <c r="EM12" i="4"/>
  <c r="EL12" i="4"/>
  <c r="EK12" i="4"/>
  <c r="EJ12" i="4"/>
  <c r="EI12" i="4"/>
  <c r="EH12" i="4"/>
  <c r="EG12" i="4"/>
  <c r="EF12" i="4"/>
  <c r="EE12" i="4"/>
  <c r="ED12" i="4"/>
  <c r="EC12" i="4"/>
  <c r="EB12" i="4"/>
  <c r="EA12" i="4"/>
  <c r="DZ12" i="4"/>
  <c r="DY12" i="4"/>
  <c r="DX12" i="4"/>
  <c r="DW12" i="4"/>
  <c r="DV12" i="4"/>
  <c r="DU12" i="4"/>
  <c r="DT12" i="4"/>
  <c r="DS12" i="4"/>
  <c r="DR12" i="4"/>
  <c r="DQ12" i="4"/>
  <c r="DP12" i="4"/>
  <c r="DO12" i="4"/>
  <c r="DN12" i="4"/>
  <c r="DM12" i="4"/>
  <c r="DL12" i="4"/>
  <c r="DK12" i="4"/>
  <c r="DJ12" i="4"/>
  <c r="DI12" i="4"/>
  <c r="DH12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GW11" i="4"/>
  <c r="GV11" i="4"/>
  <c r="GU11" i="4"/>
  <c r="GT11" i="4"/>
  <c r="GS11" i="4"/>
  <c r="GR11" i="4"/>
  <c r="GQ11" i="4"/>
  <c r="GP11" i="4"/>
  <c r="GO11" i="4"/>
  <c r="GN11" i="4"/>
  <c r="GM11" i="4"/>
  <c r="GL11" i="4"/>
  <c r="GK11" i="4"/>
  <c r="GJ11" i="4"/>
  <c r="GI11" i="4"/>
  <c r="GH11" i="4"/>
  <c r="GG11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FI11" i="4"/>
  <c r="FH11" i="4"/>
  <c r="FG11" i="4"/>
  <c r="FF11" i="4"/>
  <c r="FE11" i="4"/>
  <c r="FD11" i="4"/>
  <c r="FC11" i="4"/>
  <c r="FB11" i="4"/>
  <c r="FA11" i="4"/>
  <c r="EZ11" i="4"/>
  <c r="EY11" i="4"/>
  <c r="EX11" i="4"/>
  <c r="EW11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L11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GX10" i="4"/>
  <c r="GW10" i="4"/>
  <c r="GV10" i="4"/>
  <c r="GU10" i="4"/>
  <c r="GT10" i="4"/>
  <c r="GS10" i="4"/>
  <c r="GR10" i="4"/>
  <c r="GQ10" i="4"/>
  <c r="GP10" i="4"/>
  <c r="GO10" i="4"/>
  <c r="GN10" i="4"/>
  <c r="GM10" i="4"/>
  <c r="GL10" i="4"/>
  <c r="GK10" i="4"/>
  <c r="GJ10" i="4"/>
  <c r="GI10" i="4"/>
  <c r="GH10" i="4"/>
  <c r="GG10" i="4"/>
  <c r="GF10" i="4"/>
  <c r="GE10" i="4"/>
  <c r="GD10" i="4"/>
  <c r="GC10" i="4"/>
  <c r="GB10" i="4"/>
  <c r="GA10" i="4"/>
  <c r="FZ10" i="4"/>
  <c r="FY10" i="4"/>
  <c r="FX10" i="4"/>
  <c r="FW10" i="4"/>
  <c r="FV10" i="4"/>
  <c r="FU10" i="4"/>
  <c r="FT10" i="4"/>
  <c r="FS10" i="4"/>
  <c r="FR10" i="4"/>
  <c r="FQ10" i="4"/>
  <c r="FP10" i="4"/>
  <c r="FO10" i="4"/>
  <c r="FN10" i="4"/>
  <c r="FM10" i="4"/>
  <c r="FL10" i="4"/>
  <c r="FK10" i="4"/>
  <c r="FJ10" i="4"/>
  <c r="FI10" i="4"/>
  <c r="FH10" i="4"/>
  <c r="FG10" i="4"/>
  <c r="FF10" i="4"/>
  <c r="FE10" i="4"/>
  <c r="FD10" i="4"/>
  <c r="FC10" i="4"/>
  <c r="FB10" i="4"/>
  <c r="FA10" i="4"/>
  <c r="EZ10" i="4"/>
  <c r="EY10" i="4"/>
  <c r="EX10" i="4"/>
  <c r="EW10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R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7" i="4"/>
  <c r="A6" i="4"/>
  <c r="A5" i="4"/>
  <c r="A4" i="4"/>
  <c r="HX3" i="4"/>
  <c r="HW3" i="4"/>
  <c r="HV3" i="4"/>
  <c r="HU3" i="4"/>
  <c r="HT3" i="4"/>
  <c r="HS3" i="4"/>
  <c r="A3" i="4"/>
  <c r="B2" i="4"/>
  <c r="A2" i="4"/>
  <c r="B2" i="2"/>
  <c r="A7" i="2"/>
  <c r="A6" i="2"/>
  <c r="A5" i="2"/>
  <c r="A4" i="2"/>
  <c r="A3" i="2"/>
  <c r="A2" i="2"/>
  <c r="HT3" i="2"/>
  <c r="HX3" i="2"/>
  <c r="HW3" i="2"/>
  <c r="HV3" i="2"/>
  <c r="HU3" i="2"/>
  <c r="HS3" i="2"/>
  <c r="HC11" i="2" l="1"/>
  <c r="HC47" i="4" a="1"/>
  <c r="HC47" i="4" s="1"/>
  <c r="HC49" i="4" a="1"/>
  <c r="HC49" i="4" s="1"/>
  <c r="HC45" i="4" a="1"/>
  <c r="HC45" i="4" s="1"/>
  <c r="HD48" i="2"/>
  <c r="C3" i="4"/>
  <c r="HH47" i="4"/>
  <c r="HH45" i="4"/>
  <c r="HH48" i="4"/>
  <c r="HH46" i="4"/>
  <c r="HB46" i="4" a="1"/>
  <c r="HB46" i="4" s="1"/>
  <c r="HB45" i="4" a="1"/>
  <c r="HB45" i="4" s="1"/>
  <c r="HN45" i="4" s="1"/>
  <c r="HH50" i="4"/>
  <c r="HB48" i="4" a="1"/>
  <c r="HB48" i="4" s="1"/>
  <c r="HH49" i="4"/>
  <c r="D5" i="4"/>
  <c r="HJ45" i="4"/>
  <c r="HD48" i="4" a="1"/>
  <c r="HD48" i="4" s="1"/>
  <c r="HJ49" i="4"/>
  <c r="HJ50" i="4"/>
  <c r="HJ47" i="4"/>
  <c r="HD46" i="4" a="1"/>
  <c r="HD46" i="4" s="1"/>
  <c r="HD49" i="4" a="1"/>
  <c r="HD49" i="4" s="1"/>
  <c r="HJ46" i="4"/>
  <c r="HJ48" i="4"/>
  <c r="HD45" i="4" a="1"/>
  <c r="HD45" i="4" s="1"/>
  <c r="HD50" i="4" a="1"/>
  <c r="HD50" i="4" s="1"/>
  <c r="HD47" i="4" a="1"/>
  <c r="HD47" i="4" s="1"/>
  <c r="HK49" i="4"/>
  <c r="HE46" i="4" a="1"/>
  <c r="HE46" i="4" s="1"/>
  <c r="HK47" i="4"/>
  <c r="HK45" i="4"/>
  <c r="HK46" i="4"/>
  <c r="HE47" i="4" a="1"/>
  <c r="HE47" i="4" s="1"/>
  <c r="HK48" i="4"/>
  <c r="HK50" i="4"/>
  <c r="HE50" i="4" a="1"/>
  <c r="HE50" i="4" s="1"/>
  <c r="HE45" i="4" a="1"/>
  <c r="HE45" i="4" s="1"/>
  <c r="HF48" i="2"/>
  <c r="HA46" i="4" a="1"/>
  <c r="HA46" i="4" s="1"/>
  <c r="HB47" i="4" a="1"/>
  <c r="HB47" i="4" s="1"/>
  <c r="HC46" i="4" a="1"/>
  <c r="HC46" i="4" s="1"/>
  <c r="HB49" i="4" a="1"/>
  <c r="HB49" i="4" s="1"/>
  <c r="HN49" i="4" s="1"/>
  <c r="HG50" i="4"/>
  <c r="HG48" i="4"/>
  <c r="HG49" i="4"/>
  <c r="HG46" i="4"/>
  <c r="HA47" i="4" a="1"/>
  <c r="HA47" i="4" s="1"/>
  <c r="HG45" i="4"/>
  <c r="HG47" i="4"/>
  <c r="HA45" i="4" a="1"/>
  <c r="HA45" i="4" s="1"/>
  <c r="HA50" i="4" a="1"/>
  <c r="HA50" i="4" s="1"/>
  <c r="C7" i="4"/>
  <c r="HL48" i="4"/>
  <c r="HL49" i="4"/>
  <c r="HL47" i="4"/>
  <c r="HL45" i="4"/>
  <c r="HL50" i="4"/>
  <c r="HL46" i="4"/>
  <c r="HF48" i="4" a="1"/>
  <c r="HF48" i="4" s="1"/>
  <c r="HF49" i="4" a="1"/>
  <c r="HF49" i="4" s="1"/>
  <c r="HF46" i="4" a="1"/>
  <c r="HF46" i="4" s="1"/>
  <c r="HF47" i="4" a="1"/>
  <c r="HF47" i="4" s="1"/>
  <c r="HA49" i="4" a="1"/>
  <c r="HA49" i="4" s="1"/>
  <c r="HA48" i="4" a="1"/>
  <c r="HA48" i="4" s="1"/>
  <c r="HF50" i="4" a="1"/>
  <c r="HF50" i="4" s="1"/>
  <c r="HR50" i="4" s="1"/>
  <c r="HF45" i="4" a="1"/>
  <c r="HF45" i="4" s="1"/>
  <c r="HB50" i="4" a="1"/>
  <c r="HB50" i="4" s="1"/>
  <c r="GY45" i="4"/>
  <c r="GY47" i="4"/>
  <c r="GY49" i="4"/>
  <c r="GY46" i="4"/>
  <c r="GY48" i="4"/>
  <c r="GY50" i="4"/>
  <c r="HI48" i="4"/>
  <c r="HI46" i="4"/>
  <c r="HI47" i="4"/>
  <c r="HI45" i="4"/>
  <c r="HI50" i="4"/>
  <c r="HI49" i="4"/>
  <c r="HC48" i="4" a="1"/>
  <c r="HC48" i="4" s="1"/>
  <c r="HE49" i="4" a="1"/>
  <c r="HE49" i="4" s="1"/>
  <c r="HC50" i="4" a="1"/>
  <c r="HC50" i="4" s="1"/>
  <c r="HO50" i="4" s="1"/>
  <c r="HE48" i="4" a="1"/>
  <c r="HE48" i="4" s="1"/>
  <c r="HG10" i="2"/>
  <c r="GY47" i="2"/>
  <c r="GY45" i="2"/>
  <c r="GY46" i="2"/>
  <c r="GY49" i="2"/>
  <c r="HA13" i="2"/>
  <c r="HA46" i="2"/>
  <c r="HA47" i="2"/>
  <c r="HA50" i="2"/>
  <c r="HG45" i="2"/>
  <c r="HG49" i="2"/>
  <c r="HG46" i="2"/>
  <c r="HA45" i="2"/>
  <c r="HG48" i="2"/>
  <c r="HG47" i="2"/>
  <c r="HG50" i="2"/>
  <c r="HA49" i="2"/>
  <c r="HE45" i="2"/>
  <c r="HE49" i="2"/>
  <c r="HK48" i="2"/>
  <c r="HE50" i="2"/>
  <c r="HE46" i="2"/>
  <c r="HK45" i="2"/>
  <c r="HK50" i="2"/>
  <c r="HK47" i="2"/>
  <c r="HK49" i="2"/>
  <c r="HE47" i="2"/>
  <c r="HK46" i="2"/>
  <c r="D6" i="2"/>
  <c r="HB46" i="2"/>
  <c r="HB50" i="2"/>
  <c r="HB47" i="2"/>
  <c r="HB45" i="2"/>
  <c r="HH45" i="2"/>
  <c r="HH49" i="2"/>
  <c r="HH48" i="2"/>
  <c r="HH47" i="2"/>
  <c r="HH46" i="2"/>
  <c r="HN46" i="2" s="1"/>
  <c r="HB49" i="2"/>
  <c r="HH50" i="2"/>
  <c r="HF45" i="2"/>
  <c r="HF49" i="2"/>
  <c r="HF50" i="2"/>
  <c r="HL45" i="2"/>
  <c r="HL49" i="2"/>
  <c r="HF47" i="2"/>
  <c r="HL47" i="2"/>
  <c r="HL50" i="2"/>
  <c r="HL46" i="2"/>
  <c r="HF46" i="2"/>
  <c r="HL48" i="2"/>
  <c r="HR48" i="2" s="1"/>
  <c r="HE48" i="2"/>
  <c r="HC14" i="2"/>
  <c r="HC46" i="2"/>
  <c r="HC50" i="2"/>
  <c r="HC47" i="2"/>
  <c r="HI46" i="2"/>
  <c r="HI50" i="2"/>
  <c r="HC49" i="2"/>
  <c r="HI45" i="2"/>
  <c r="HC45" i="2"/>
  <c r="HI49" i="2"/>
  <c r="HI47" i="2"/>
  <c r="HI48" i="2"/>
  <c r="HC48" i="2"/>
  <c r="GY48" i="2"/>
  <c r="HD16" i="2"/>
  <c r="HD45" i="2"/>
  <c r="HD49" i="2"/>
  <c r="HD47" i="2"/>
  <c r="HJ47" i="2"/>
  <c r="HD50" i="2"/>
  <c r="HJ48" i="2"/>
  <c r="HP48" i="2" s="1"/>
  <c r="HD46" i="2"/>
  <c r="HJ45" i="2"/>
  <c r="HJ49" i="2"/>
  <c r="HJ46" i="2"/>
  <c r="HJ50" i="2"/>
  <c r="HB48" i="2"/>
  <c r="HA48" i="2"/>
  <c r="GY50" i="2"/>
  <c r="HA41" i="2"/>
  <c r="HB39" i="2"/>
  <c r="HA37" i="2"/>
  <c r="HC35" i="2"/>
  <c r="HB31" i="2"/>
  <c r="HC27" i="2"/>
  <c r="HE26" i="2"/>
  <c r="HA20" i="2"/>
  <c r="HK17" i="2"/>
  <c r="HB12" i="2"/>
  <c r="HE11" i="2"/>
  <c r="HK37" i="2"/>
  <c r="HC19" i="2"/>
  <c r="D4" i="2"/>
  <c r="HC38" i="2"/>
  <c r="HD36" i="2"/>
  <c r="HG13" i="2"/>
  <c r="HB16" i="2"/>
  <c r="HK31" i="2"/>
  <c r="HK27" i="2"/>
  <c r="HB27" i="2"/>
  <c r="GZ43" i="4"/>
  <c r="GZ44" i="4"/>
  <c r="C7" i="2"/>
  <c r="HB20" i="2"/>
  <c r="HC22" i="2"/>
  <c r="D3" i="2"/>
  <c r="HB42" i="2"/>
  <c r="HC43" i="2"/>
  <c r="HG44" i="2"/>
  <c r="GZ41" i="2"/>
  <c r="GZ35" i="2"/>
  <c r="HK33" i="2"/>
  <c r="HI28" i="2"/>
  <c r="HK23" i="2"/>
  <c r="HK19" i="2"/>
  <c r="GZ13" i="2"/>
  <c r="HI12" i="2"/>
  <c r="C3" i="2"/>
  <c r="HG23" i="2"/>
  <c r="HJ42" i="2"/>
  <c r="HB32" i="2"/>
  <c r="HB18" i="2"/>
  <c r="HC30" i="2"/>
  <c r="HD24" i="2"/>
  <c r="GZ20" i="2"/>
  <c r="HK13" i="2"/>
  <c r="HJ38" i="2"/>
  <c r="HD33" i="2"/>
  <c r="HD17" i="2"/>
  <c r="HA29" i="2"/>
  <c r="HG41" i="2"/>
  <c r="HG37" i="2"/>
  <c r="HG33" i="2"/>
  <c r="HG29" i="2"/>
  <c r="HG19" i="2"/>
  <c r="HG15" i="2"/>
  <c r="HE22" i="2"/>
  <c r="HK25" i="2"/>
  <c r="HK11" i="2"/>
  <c r="C6" i="2"/>
  <c r="D2" i="2"/>
  <c r="HG11" i="2"/>
  <c r="HK15" i="2"/>
  <c r="HG21" i="2"/>
  <c r="HG25" i="2"/>
  <c r="HK29" i="2"/>
  <c r="HG35" i="2"/>
  <c r="HG40" i="2"/>
  <c r="HA30" i="2"/>
  <c r="HD44" i="2"/>
  <c r="HD28" i="2"/>
  <c r="HD20" i="2"/>
  <c r="HD32" i="2"/>
  <c r="HD41" i="2"/>
  <c r="GZ27" i="2"/>
  <c r="HI22" i="2"/>
  <c r="C5" i="2"/>
  <c r="HG17" i="2"/>
  <c r="HK21" i="2"/>
  <c r="HG27" i="2"/>
  <c r="HG31" i="2"/>
  <c r="HK35" i="2"/>
  <c r="HK41" i="2"/>
  <c r="HA21" i="2"/>
  <c r="HD40" i="2"/>
  <c r="HD25" i="2"/>
  <c r="HD12" i="2"/>
  <c r="HE34" i="2"/>
  <c r="GY17" i="4"/>
  <c r="GY14" i="4"/>
  <c r="GZ23" i="4"/>
  <c r="HJ24" i="4"/>
  <c r="HB38" i="2"/>
  <c r="HB23" i="2"/>
  <c r="HB11" i="2"/>
  <c r="HL11" i="4"/>
  <c r="HC12" i="2"/>
  <c r="HC16" i="2"/>
  <c r="HC20" i="2"/>
  <c r="HC24" i="2"/>
  <c r="HC28" i="2"/>
  <c r="HC32" i="2"/>
  <c r="HC36" i="2"/>
  <c r="HC40" i="2"/>
  <c r="HC44" i="2"/>
  <c r="HI32" i="2"/>
  <c r="HI24" i="2"/>
  <c r="HI16" i="2"/>
  <c r="C4" i="2"/>
  <c r="HC13" i="2"/>
  <c r="HC17" i="2"/>
  <c r="HC21" i="2"/>
  <c r="HC25" i="2"/>
  <c r="HC29" i="2"/>
  <c r="HC33" i="2"/>
  <c r="HC37" i="2"/>
  <c r="HC41" i="2"/>
  <c r="HI43" i="2"/>
  <c r="HI34" i="2"/>
  <c r="HI26" i="2"/>
  <c r="HI18" i="2"/>
  <c r="HI36" i="2"/>
  <c r="HI39" i="2"/>
  <c r="HC42" i="2"/>
  <c r="HC34" i="2"/>
  <c r="HC26" i="2"/>
  <c r="HC18" i="2"/>
  <c r="HD14" i="2"/>
  <c r="HD18" i="2"/>
  <c r="HD22" i="2"/>
  <c r="HD26" i="2"/>
  <c r="HD30" i="2"/>
  <c r="HD34" i="2"/>
  <c r="HD38" i="2"/>
  <c r="HD42" i="2"/>
  <c r="HD11" i="2"/>
  <c r="HD15" i="2"/>
  <c r="HD19" i="2"/>
  <c r="HD23" i="2"/>
  <c r="HD27" i="2"/>
  <c r="HD31" i="2"/>
  <c r="HD35" i="2"/>
  <c r="HD39" i="2"/>
  <c r="HD43" i="2"/>
  <c r="D5" i="2"/>
  <c r="HI20" i="2"/>
  <c r="HI14" i="2"/>
  <c r="HI30" i="2"/>
  <c r="HC39" i="2"/>
  <c r="HC31" i="2"/>
  <c r="HC23" i="2"/>
  <c r="HC15" i="2"/>
  <c r="HD37" i="2"/>
  <c r="HD29" i="2"/>
  <c r="HD21" i="2"/>
  <c r="HD13" i="2"/>
  <c r="D7" i="2"/>
  <c r="HB44" i="2"/>
  <c r="HB34" i="2"/>
  <c r="HB26" i="2"/>
  <c r="HK44" i="2"/>
  <c r="HL43" i="2"/>
  <c r="HI42" i="2"/>
  <c r="HJ41" i="2"/>
  <c r="GZ40" i="2"/>
  <c r="HL39" i="2"/>
  <c r="HI38" i="2"/>
  <c r="HJ37" i="2"/>
  <c r="HL36" i="2"/>
  <c r="HJ35" i="2"/>
  <c r="HL34" i="2"/>
  <c r="HJ33" i="2"/>
  <c r="GZ32" i="2"/>
  <c r="HJ31" i="2"/>
  <c r="HL30" i="2"/>
  <c r="HJ29" i="2"/>
  <c r="HL28" i="2"/>
  <c r="HJ27" i="2"/>
  <c r="HL26" i="2"/>
  <c r="GZ25" i="2"/>
  <c r="HL24" i="2"/>
  <c r="HJ23" i="2"/>
  <c r="HL22" i="2"/>
  <c r="HJ21" i="2"/>
  <c r="HL20" i="2"/>
  <c r="GZ19" i="2"/>
  <c r="HL18" i="2"/>
  <c r="HJ17" i="2"/>
  <c r="HL16" i="2"/>
  <c r="HJ15" i="2"/>
  <c r="HL14" i="2"/>
  <c r="HJ13" i="2"/>
  <c r="HP13" i="2" s="1"/>
  <c r="HL12" i="2"/>
  <c r="GZ11" i="2"/>
  <c r="GY30" i="4"/>
  <c r="GY22" i="4"/>
  <c r="HK34" i="4"/>
  <c r="HK26" i="4"/>
  <c r="GZ19" i="4"/>
  <c r="HI44" i="2"/>
  <c r="HJ43" i="2"/>
  <c r="HK42" i="2"/>
  <c r="HL41" i="2"/>
  <c r="HI40" i="2"/>
  <c r="HJ39" i="2"/>
  <c r="HK38" i="2"/>
  <c r="HH37" i="2"/>
  <c r="GZ36" i="2"/>
  <c r="HL35" i="2"/>
  <c r="HJ34" i="2"/>
  <c r="HH33" i="2"/>
  <c r="HJ32" i="2"/>
  <c r="HH31" i="2"/>
  <c r="HJ30" i="2"/>
  <c r="GZ29" i="2"/>
  <c r="HJ28" i="2"/>
  <c r="HL27" i="2"/>
  <c r="HJ26" i="2"/>
  <c r="HH25" i="2"/>
  <c r="HJ24" i="2"/>
  <c r="HL23" i="2"/>
  <c r="HJ22" i="2"/>
  <c r="HL21" i="2"/>
  <c r="HJ20" i="2"/>
  <c r="HH19" i="2"/>
  <c r="HJ18" i="2"/>
  <c r="HH17" i="2"/>
  <c r="HJ16" i="2"/>
  <c r="HL15" i="2"/>
  <c r="HJ14" i="2"/>
  <c r="HL13" i="2"/>
  <c r="HJ12" i="2"/>
  <c r="HH11" i="2"/>
  <c r="HL18" i="4"/>
  <c r="HK21" i="4"/>
  <c r="HF10" i="4" a="1"/>
  <c r="HF10" i="4" s="1"/>
  <c r="HE10" i="4" a="1"/>
  <c r="HE10" i="4" s="1"/>
  <c r="HA10" i="4" a="1"/>
  <c r="HA10" i="4" s="1"/>
  <c r="HD10" i="4" a="1"/>
  <c r="HD10" i="4" s="1"/>
  <c r="HB10" i="4" a="1"/>
  <c r="HB10" i="4" s="1"/>
  <c r="HC10" i="4" a="1"/>
  <c r="HC10" i="4" s="1"/>
  <c r="HH11" i="4"/>
  <c r="HH13" i="2"/>
  <c r="HH15" i="2"/>
  <c r="HL17" i="2"/>
  <c r="HH23" i="2"/>
  <c r="HL25" i="2"/>
  <c r="HL31" i="2"/>
  <c r="HL33" i="2"/>
  <c r="HJ36" i="2"/>
  <c r="GZ15" i="2"/>
  <c r="GZ43" i="2"/>
  <c r="HK10" i="4"/>
  <c r="HE13" i="4" a="1"/>
  <c r="HE13" i="4" s="1"/>
  <c r="HD13" i="4" a="1"/>
  <c r="HD13" i="4" s="1"/>
  <c r="HC13" i="4" a="1"/>
  <c r="HC13" i="4" s="1"/>
  <c r="HF13" i="4" a="1"/>
  <c r="HF13" i="4" s="1"/>
  <c r="HB13" i="4" a="1"/>
  <c r="HB13" i="4" s="1"/>
  <c r="HA13" i="4" a="1"/>
  <c r="HA13" i="4" s="1"/>
  <c r="HF27" i="4" a="1"/>
  <c r="HF27" i="4" s="1"/>
  <c r="HE27" i="4" a="1"/>
  <c r="HE27" i="4" s="1"/>
  <c r="HD27" i="4" a="1"/>
  <c r="HD27" i="4" s="1"/>
  <c r="HA27" i="4" a="1"/>
  <c r="HA27" i="4" s="1"/>
  <c r="HC27" i="4" a="1"/>
  <c r="HC27" i="4" s="1"/>
  <c r="HB27" i="4" a="1"/>
  <c r="HB27" i="4" s="1"/>
  <c r="HJ28" i="4"/>
  <c r="HH43" i="4"/>
  <c r="HE15" i="4" a="1"/>
  <c r="HE15" i="4" s="1"/>
  <c r="HA15" i="4" a="1"/>
  <c r="HA15" i="4" s="1"/>
  <c r="HB15" i="4" a="1"/>
  <c r="HB15" i="4" s="1"/>
  <c r="HF15" i="4" a="1"/>
  <c r="HF15" i="4" s="1"/>
  <c r="HC15" i="4" a="1"/>
  <c r="HC15" i="4" s="1"/>
  <c r="HD15" i="4" a="1"/>
  <c r="HD15" i="4" s="1"/>
  <c r="HF30" i="4" a="1"/>
  <c r="HF30" i="4" s="1"/>
  <c r="HD30" i="4" a="1"/>
  <c r="HD30" i="4" s="1"/>
  <c r="HE30" i="4" a="1"/>
  <c r="HE30" i="4" s="1"/>
  <c r="HB30" i="4" a="1"/>
  <c r="HB30" i="4" s="1"/>
  <c r="HC30" i="4" a="1"/>
  <c r="HC30" i="4" s="1"/>
  <c r="HA30" i="4" a="1"/>
  <c r="HA30" i="4" s="1"/>
  <c r="HF38" i="4" a="1"/>
  <c r="HF38" i="4" s="1"/>
  <c r="HE38" i="4" a="1"/>
  <c r="HE38" i="4" s="1"/>
  <c r="HD38" i="4" a="1"/>
  <c r="HD38" i="4" s="1"/>
  <c r="HA38" i="4" a="1"/>
  <c r="HA38" i="4" s="1"/>
  <c r="HC38" i="4" a="1"/>
  <c r="HC38" i="4" s="1"/>
  <c r="HB38" i="4" a="1"/>
  <c r="HB38" i="4" s="1"/>
  <c r="HF41" i="4" a="1"/>
  <c r="HF41" i="4" s="1"/>
  <c r="HE41" i="4" a="1"/>
  <c r="HE41" i="4" s="1"/>
  <c r="HD41" i="4" a="1"/>
  <c r="HD41" i="4" s="1"/>
  <c r="HC41" i="4" a="1"/>
  <c r="HC41" i="4" s="1"/>
  <c r="HB41" i="4" a="1"/>
  <c r="HB41" i="4" s="1"/>
  <c r="HA41" i="4" a="1"/>
  <c r="HA41" i="4" s="1"/>
  <c r="HL11" i="2"/>
  <c r="HL19" i="2"/>
  <c r="HH21" i="2"/>
  <c r="HH27" i="2"/>
  <c r="HL29" i="2"/>
  <c r="HH35" i="2"/>
  <c r="HL37" i="2"/>
  <c r="HH41" i="2"/>
  <c r="GZ21" i="2"/>
  <c r="GZ10" i="4"/>
  <c r="HF12" i="4" a="1"/>
  <c r="HF12" i="4" s="1"/>
  <c r="HA12" i="4" a="1"/>
  <c r="HA12" i="4" s="1"/>
  <c r="HB12" i="4" a="1"/>
  <c r="HB12" i="4" s="1"/>
  <c r="HE12" i="4" a="1"/>
  <c r="HE12" i="4" s="1"/>
  <c r="HC12" i="4" a="1"/>
  <c r="HC12" i="4" s="1"/>
  <c r="HD12" i="4" a="1"/>
  <c r="HD12" i="4" s="1"/>
  <c r="HF19" i="4" a="1"/>
  <c r="HF19" i="4" s="1"/>
  <c r="HE19" i="4" a="1"/>
  <c r="HE19" i="4" s="1"/>
  <c r="HD19" i="4" a="1"/>
  <c r="HD19" i="4" s="1"/>
  <c r="HA19" i="4" a="1"/>
  <c r="HA19" i="4" s="1"/>
  <c r="HB19" i="4" a="1"/>
  <c r="HB19" i="4" s="1"/>
  <c r="HC19" i="4" a="1"/>
  <c r="HC19" i="4" s="1"/>
  <c r="HI20" i="4"/>
  <c r="HG22" i="4"/>
  <c r="HF22" i="4" a="1"/>
  <c r="HF22" i="4" s="1"/>
  <c r="HD22" i="4" a="1"/>
  <c r="HD22" i="4" s="1"/>
  <c r="HC22" i="4" a="1"/>
  <c r="HC22" i="4" s="1"/>
  <c r="HE22" i="4" a="1"/>
  <c r="HE22" i="4" s="1"/>
  <c r="HB22" i="4" a="1"/>
  <c r="HB22" i="4" s="1"/>
  <c r="HA22" i="4" a="1"/>
  <c r="HA22" i="4" s="1"/>
  <c r="GZ31" i="4"/>
  <c r="HE31" i="4" a="1"/>
  <c r="HE31" i="4" s="1"/>
  <c r="HA31" i="4" a="1"/>
  <c r="HA31" i="4" s="1"/>
  <c r="HF31" i="4" a="1"/>
  <c r="HF31" i="4" s="1"/>
  <c r="HB31" i="4" a="1"/>
  <c r="HB31" i="4" s="1"/>
  <c r="HD31" i="4" a="1"/>
  <c r="HD31" i="4" s="1"/>
  <c r="HC31" i="4" a="1"/>
  <c r="HC31" i="4" s="1"/>
  <c r="HF32" i="4" a="1"/>
  <c r="HF32" i="4" s="1"/>
  <c r="HE32" i="4" a="1"/>
  <c r="HE32" i="4" s="1"/>
  <c r="HD32" i="4" a="1"/>
  <c r="HD32" i="4" s="1"/>
  <c r="HC32" i="4" a="1"/>
  <c r="HC32" i="4" s="1"/>
  <c r="HA32" i="4" a="1"/>
  <c r="HA32" i="4" s="1"/>
  <c r="HB32" i="4" a="1"/>
  <c r="HB32" i="4" s="1"/>
  <c r="HE33" i="4" a="1"/>
  <c r="HE33" i="4" s="1"/>
  <c r="HF33" i="4" a="1"/>
  <c r="HF33" i="4" s="1"/>
  <c r="HB33" i="4" a="1"/>
  <c r="HB33" i="4" s="1"/>
  <c r="HD33" i="4" a="1"/>
  <c r="HD33" i="4" s="1"/>
  <c r="HA33" i="4" a="1"/>
  <c r="HA33" i="4" s="1"/>
  <c r="HC33" i="4" a="1"/>
  <c r="HC33" i="4" s="1"/>
  <c r="HE34" i="4" a="1"/>
  <c r="HE34" i="4" s="1"/>
  <c r="HA34" i="4" a="1"/>
  <c r="HA34" i="4" s="1"/>
  <c r="HF34" i="4" a="1"/>
  <c r="HF34" i="4" s="1"/>
  <c r="HD34" i="4" a="1"/>
  <c r="HD34" i="4" s="1"/>
  <c r="HB34" i="4" a="1"/>
  <c r="HB34" i="4" s="1"/>
  <c r="HC34" i="4" a="1"/>
  <c r="HC34" i="4" s="1"/>
  <c r="HF44" i="4" a="1"/>
  <c r="HF44" i="4" s="1"/>
  <c r="HA44" i="4" a="1"/>
  <c r="HA44" i="4" s="1"/>
  <c r="HE44" i="4" a="1"/>
  <c r="HE44" i="4" s="1"/>
  <c r="HB44" i="4" a="1"/>
  <c r="HB44" i="4" s="1"/>
  <c r="HC44" i="4" a="1"/>
  <c r="HC44" i="4" s="1"/>
  <c r="HD44" i="4" a="1"/>
  <c r="HD44" i="4" s="1"/>
  <c r="HI11" i="2"/>
  <c r="HG12" i="2"/>
  <c r="HK12" i="2"/>
  <c r="HI13" i="2"/>
  <c r="HG14" i="2"/>
  <c r="HK14" i="2"/>
  <c r="HI15" i="2"/>
  <c r="HG16" i="2"/>
  <c r="HK16" i="2"/>
  <c r="HI17" i="2"/>
  <c r="HG18" i="2"/>
  <c r="HK18" i="2"/>
  <c r="HI19" i="2"/>
  <c r="HG20" i="2"/>
  <c r="HK20" i="2"/>
  <c r="HI21" i="2"/>
  <c r="HO21" i="2" s="1"/>
  <c r="HG22" i="2"/>
  <c r="HK22" i="2"/>
  <c r="HI23" i="2"/>
  <c r="HG24" i="2"/>
  <c r="HK24" i="2"/>
  <c r="HI25" i="2"/>
  <c r="HG26" i="2"/>
  <c r="HK26" i="2"/>
  <c r="HI27" i="2"/>
  <c r="HG28" i="2"/>
  <c r="HK28" i="2"/>
  <c r="HI29" i="2"/>
  <c r="HG30" i="2"/>
  <c r="HK30" i="2"/>
  <c r="HI31" i="2"/>
  <c r="HG32" i="2"/>
  <c r="HK32" i="2"/>
  <c r="HI33" i="2"/>
  <c r="HG34" i="2"/>
  <c r="HK34" i="2"/>
  <c r="HI35" i="2"/>
  <c r="HG36" i="2"/>
  <c r="HK36" i="2"/>
  <c r="HI37" i="2"/>
  <c r="HG38" i="2"/>
  <c r="HG39" i="2"/>
  <c r="HK39" i="2"/>
  <c r="HJ40" i="2"/>
  <c r="HI41" i="2"/>
  <c r="HG42" i="2"/>
  <c r="HG43" i="2"/>
  <c r="HK43" i="2"/>
  <c r="HJ44" i="2"/>
  <c r="GZ16" i="2"/>
  <c r="GZ24" i="2"/>
  <c r="GZ31" i="2"/>
  <c r="GZ37" i="2"/>
  <c r="HL10" i="4"/>
  <c r="HK13" i="4"/>
  <c r="HH15" i="4"/>
  <c r="HE17" i="4" a="1"/>
  <c r="HE17" i="4" s="1"/>
  <c r="HF17" i="4" a="1"/>
  <c r="HF17" i="4" s="1"/>
  <c r="HD17" i="4" a="1"/>
  <c r="HD17" i="4" s="1"/>
  <c r="HC17" i="4" a="1"/>
  <c r="HC17" i="4" s="1"/>
  <c r="HA17" i="4" a="1"/>
  <c r="HA17" i="4" s="1"/>
  <c r="HB17" i="4" a="1"/>
  <c r="HB17" i="4" s="1"/>
  <c r="HL19" i="4"/>
  <c r="HH19" i="4"/>
  <c r="HF23" i="4" a="1"/>
  <c r="HF23" i="4" s="1"/>
  <c r="HE23" i="4" a="1"/>
  <c r="HE23" i="4" s="1"/>
  <c r="HD23" i="4" a="1"/>
  <c r="HD23" i="4" s="1"/>
  <c r="HB23" i="4" a="1"/>
  <c r="HB23" i="4" s="1"/>
  <c r="HA23" i="4" a="1"/>
  <c r="HA23" i="4" s="1"/>
  <c r="HC23" i="4" a="1"/>
  <c r="HC23" i="4" s="1"/>
  <c r="GZ24" i="4"/>
  <c r="HF24" i="4" a="1"/>
  <c r="HF24" i="4" s="1"/>
  <c r="HE24" i="4" a="1"/>
  <c r="HE24" i="4" s="1"/>
  <c r="HD24" i="4" a="1"/>
  <c r="HD24" i="4" s="1"/>
  <c r="HC24" i="4" a="1"/>
  <c r="HC24" i="4" s="1"/>
  <c r="HB24" i="4" a="1"/>
  <c r="HB24" i="4" s="1"/>
  <c r="HA24" i="4" a="1"/>
  <c r="HA24" i="4" s="1"/>
  <c r="GZ25" i="4"/>
  <c r="HE25" i="4" a="1"/>
  <c r="HE25" i="4" s="1"/>
  <c r="HF25" i="4" a="1"/>
  <c r="HF25" i="4" s="1"/>
  <c r="HD25" i="4" a="1"/>
  <c r="HD25" i="4" s="1"/>
  <c r="HC25" i="4" a="1"/>
  <c r="HC25" i="4" s="1"/>
  <c r="HA25" i="4" a="1"/>
  <c r="HA25" i="4" s="1"/>
  <c r="HB25" i="4" a="1"/>
  <c r="HB25" i="4" s="1"/>
  <c r="HJ25" i="4"/>
  <c r="HL27" i="4"/>
  <c r="GZ32" i="4"/>
  <c r="HF35" i="4" a="1"/>
  <c r="HF35" i="4" s="1"/>
  <c r="HE35" i="4" a="1"/>
  <c r="HE35" i="4" s="1"/>
  <c r="HD35" i="4" a="1"/>
  <c r="HD35" i="4" s="1"/>
  <c r="HC35" i="4" a="1"/>
  <c r="HC35" i="4" s="1"/>
  <c r="HA35" i="4" a="1"/>
  <c r="HA35" i="4" s="1"/>
  <c r="HB35" i="4" a="1"/>
  <c r="HB35" i="4" s="1"/>
  <c r="HF36" i="4" a="1"/>
  <c r="HF36" i="4" s="1"/>
  <c r="HD36" i="4" a="1"/>
  <c r="HD36" i="4" s="1"/>
  <c r="HC36" i="4" a="1"/>
  <c r="HC36" i="4" s="1"/>
  <c r="HB36" i="4" a="1"/>
  <c r="HB36" i="4" s="1"/>
  <c r="HA36" i="4" a="1"/>
  <c r="HA36" i="4" s="1"/>
  <c r="HE36" i="4" a="1"/>
  <c r="HE36" i="4" s="1"/>
  <c r="GZ36" i="4"/>
  <c r="GZ16" i="4"/>
  <c r="HF16" i="4" a="1"/>
  <c r="HF16" i="4" s="1"/>
  <c r="HE16" i="4" a="1"/>
  <c r="HE16" i="4" s="1"/>
  <c r="HD16" i="4" a="1"/>
  <c r="HD16" i="4" s="1"/>
  <c r="HC16" i="4" a="1"/>
  <c r="HC16" i="4" s="1"/>
  <c r="HB16" i="4" a="1"/>
  <c r="HB16" i="4" s="1"/>
  <c r="HA16" i="4" a="1"/>
  <c r="HA16" i="4" s="1"/>
  <c r="HI16" i="4"/>
  <c r="GZ39" i="4"/>
  <c r="HE39" i="4" a="1"/>
  <c r="HE39" i="4" s="1"/>
  <c r="HD39" i="4" a="1"/>
  <c r="HD39" i="4" s="1"/>
  <c r="HF39" i="4" a="1"/>
  <c r="HF39" i="4" s="1"/>
  <c r="HC39" i="4" a="1"/>
  <c r="HC39" i="4" s="1"/>
  <c r="HB39" i="4" a="1"/>
  <c r="HB39" i="4" s="1"/>
  <c r="HA39" i="4" a="1"/>
  <c r="HA39" i="4" s="1"/>
  <c r="HF40" i="4" a="1"/>
  <c r="HF40" i="4" s="1"/>
  <c r="HE40" i="4" a="1"/>
  <c r="HE40" i="4" s="1"/>
  <c r="HD40" i="4" a="1"/>
  <c r="HD40" i="4" s="1"/>
  <c r="HC40" i="4" a="1"/>
  <c r="HC40" i="4" s="1"/>
  <c r="HA40" i="4" a="1"/>
  <c r="HA40" i="4" s="1"/>
  <c r="HB40" i="4" a="1"/>
  <c r="HB40" i="4" s="1"/>
  <c r="HF42" i="4" a="1"/>
  <c r="HF42" i="4" s="1"/>
  <c r="HE42" i="4" a="1"/>
  <c r="HE42" i="4" s="1"/>
  <c r="HD42" i="4" a="1"/>
  <c r="HD42" i="4" s="1"/>
  <c r="HA42" i="4" a="1"/>
  <c r="HA42" i="4" s="1"/>
  <c r="HC42" i="4" a="1"/>
  <c r="HC42" i="4" s="1"/>
  <c r="HB42" i="4" a="1"/>
  <c r="HB42" i="4" s="1"/>
  <c r="HF43" i="4" a="1"/>
  <c r="HF43" i="4" s="1"/>
  <c r="HE43" i="4" a="1"/>
  <c r="HE43" i="4" s="1"/>
  <c r="HD43" i="4" a="1"/>
  <c r="HD43" i="4" s="1"/>
  <c r="HC43" i="4" a="1"/>
  <c r="HC43" i="4" s="1"/>
  <c r="HB43" i="4" a="1"/>
  <c r="HB43" i="4" s="1"/>
  <c r="HA43" i="4" a="1"/>
  <c r="HA43" i="4" s="1"/>
  <c r="HH29" i="2"/>
  <c r="HJ13" i="4"/>
  <c r="HJ16" i="4"/>
  <c r="GZ27" i="4"/>
  <c r="GZ40" i="4"/>
  <c r="HJ11" i="2"/>
  <c r="HH12" i="2"/>
  <c r="HH14" i="2"/>
  <c r="HH16" i="2"/>
  <c r="HH18" i="2"/>
  <c r="HJ19" i="2"/>
  <c r="HH20" i="2"/>
  <c r="HH22" i="2"/>
  <c r="HH24" i="2"/>
  <c r="HJ25" i="2"/>
  <c r="HH26" i="2"/>
  <c r="HH28" i="2"/>
  <c r="HH30" i="2"/>
  <c r="HH32" i="2"/>
  <c r="HL32" i="2"/>
  <c r="HH34" i="2"/>
  <c r="HH36" i="2"/>
  <c r="HH39" i="2"/>
  <c r="HK40" i="2"/>
  <c r="HH43" i="2"/>
  <c r="HF11" i="4" a="1"/>
  <c r="HF11" i="4" s="1"/>
  <c r="HE11" i="4" a="1"/>
  <c r="HE11" i="4" s="1"/>
  <c r="HD11" i="4" a="1"/>
  <c r="HD11" i="4" s="1"/>
  <c r="HC11" i="4" a="1"/>
  <c r="HC11" i="4" s="1"/>
  <c r="HA11" i="4" a="1"/>
  <c r="HA11" i="4" s="1"/>
  <c r="HB11" i="4" a="1"/>
  <c r="HB11" i="4" s="1"/>
  <c r="GZ11" i="4"/>
  <c r="HI12" i="4"/>
  <c r="HF14" i="4" a="1"/>
  <c r="HF14" i="4" s="1"/>
  <c r="HE14" i="4" a="1"/>
  <c r="HE14" i="4" s="1"/>
  <c r="HD14" i="4" a="1"/>
  <c r="HD14" i="4" s="1"/>
  <c r="HA14" i="4" a="1"/>
  <c r="HA14" i="4" s="1"/>
  <c r="HB14" i="4" a="1"/>
  <c r="HB14" i="4" s="1"/>
  <c r="HC14" i="4" a="1"/>
  <c r="HC14" i="4" s="1"/>
  <c r="GZ18" i="4"/>
  <c r="HF18" i="4" a="1"/>
  <c r="HF18" i="4" s="1"/>
  <c r="HA18" i="4" a="1"/>
  <c r="HA18" i="4" s="1"/>
  <c r="HD18" i="4" a="1"/>
  <c r="HD18" i="4" s="1"/>
  <c r="HE18" i="4" a="1"/>
  <c r="HE18" i="4" s="1"/>
  <c r="HC18" i="4" a="1"/>
  <c r="HC18" i="4" s="1"/>
  <c r="HB18" i="4" a="1"/>
  <c r="HB18" i="4" s="1"/>
  <c r="HK18" i="4"/>
  <c r="HE20" i="4" a="1"/>
  <c r="HE20" i="4" s="1"/>
  <c r="HD20" i="4" a="1"/>
  <c r="HD20" i="4" s="1"/>
  <c r="HB20" i="4" a="1"/>
  <c r="HB20" i="4" s="1"/>
  <c r="HF20" i="4" a="1"/>
  <c r="HF20" i="4" s="1"/>
  <c r="HC20" i="4" a="1"/>
  <c r="HC20" i="4" s="1"/>
  <c r="HA20" i="4" a="1"/>
  <c r="HA20" i="4" s="1"/>
  <c r="HE21" i="4" a="1"/>
  <c r="HE21" i="4" s="1"/>
  <c r="HD21" i="4" a="1"/>
  <c r="HD21" i="4" s="1"/>
  <c r="HC21" i="4" a="1"/>
  <c r="HC21" i="4" s="1"/>
  <c r="HA21" i="4" a="1"/>
  <c r="HA21" i="4" s="1"/>
  <c r="HF21" i="4" a="1"/>
  <c r="HF21" i="4" s="1"/>
  <c r="HB21" i="4" a="1"/>
  <c r="HB21" i="4" s="1"/>
  <c r="HJ21" i="4"/>
  <c r="HF26" i="4" a="1"/>
  <c r="HF26" i="4" s="1"/>
  <c r="HE26" i="4" a="1"/>
  <c r="HE26" i="4" s="1"/>
  <c r="HC26" i="4" a="1"/>
  <c r="HC26" i="4" s="1"/>
  <c r="HB26" i="4" a="1"/>
  <c r="HB26" i="4" s="1"/>
  <c r="HD26" i="4" a="1"/>
  <c r="HD26" i="4" s="1"/>
  <c r="HA26" i="4" a="1"/>
  <c r="HA26" i="4" s="1"/>
  <c r="HG26" i="4"/>
  <c r="GZ28" i="4"/>
  <c r="HF28" i="4" a="1"/>
  <c r="HF28" i="4" s="1"/>
  <c r="HA28" i="4" a="1"/>
  <c r="HA28" i="4" s="1"/>
  <c r="HE28" i="4" a="1"/>
  <c r="HE28" i="4" s="1"/>
  <c r="HB28" i="4" a="1"/>
  <c r="HB28" i="4" s="1"/>
  <c r="HD28" i="4" a="1"/>
  <c r="HD28" i="4" s="1"/>
  <c r="HC28" i="4" a="1"/>
  <c r="HC28" i="4" s="1"/>
  <c r="HE29" i="4" a="1"/>
  <c r="HE29" i="4" s="1"/>
  <c r="HF29" i="4" a="1"/>
  <c r="HF29" i="4" s="1"/>
  <c r="HD29" i="4" a="1"/>
  <c r="HD29" i="4" s="1"/>
  <c r="HC29" i="4" a="1"/>
  <c r="HC29" i="4" s="1"/>
  <c r="HB29" i="4" a="1"/>
  <c r="HB29" i="4" s="1"/>
  <c r="HA29" i="4" a="1"/>
  <c r="HA29" i="4" s="1"/>
  <c r="HJ29" i="4"/>
  <c r="HH35" i="4"/>
  <c r="HF37" i="4" a="1"/>
  <c r="HF37" i="4" s="1"/>
  <c r="HE37" i="4" a="1"/>
  <c r="HE37" i="4" s="1"/>
  <c r="HD37" i="4" a="1"/>
  <c r="HD37" i="4" s="1"/>
  <c r="HC37" i="4" a="1"/>
  <c r="HC37" i="4" s="1"/>
  <c r="HA37" i="4" a="1"/>
  <c r="HA37" i="4" s="1"/>
  <c r="HB37" i="4" a="1"/>
  <c r="HB37" i="4" s="1"/>
  <c r="HJ37" i="4"/>
  <c r="HG14" i="4"/>
  <c r="HL15" i="4"/>
  <c r="HH14" i="4"/>
  <c r="GZ17" i="4"/>
  <c r="HI19" i="4"/>
  <c r="GZ22" i="4"/>
  <c r="HH22" i="4"/>
  <c r="HL23" i="4"/>
  <c r="GZ30" i="4"/>
  <c r="HJ30" i="4"/>
  <c r="HH41" i="4"/>
  <c r="HH37" i="4"/>
  <c r="HH33" i="4"/>
  <c r="HH42" i="4"/>
  <c r="HH38" i="4"/>
  <c r="HH34" i="4"/>
  <c r="HH30" i="4"/>
  <c r="HH40" i="4"/>
  <c r="HH32" i="4"/>
  <c r="HH28" i="4"/>
  <c r="HH24" i="4"/>
  <c r="HH20" i="4"/>
  <c r="HH16" i="4"/>
  <c r="HH12" i="4"/>
  <c r="HH39" i="4"/>
  <c r="HH31" i="4"/>
  <c r="HH29" i="4"/>
  <c r="HH25" i="4"/>
  <c r="HH21" i="4"/>
  <c r="HH17" i="4"/>
  <c r="HH13" i="4"/>
  <c r="D3" i="4"/>
  <c r="HH44" i="4"/>
  <c r="HH36" i="4"/>
  <c r="HH26" i="4"/>
  <c r="HI42" i="4"/>
  <c r="HI38" i="4"/>
  <c r="HI34" i="4"/>
  <c r="HI30" i="4"/>
  <c r="HI43" i="4"/>
  <c r="HI39" i="4"/>
  <c r="HI35" i="4"/>
  <c r="HI31" i="4"/>
  <c r="HI37" i="4"/>
  <c r="HI29" i="4"/>
  <c r="HI25" i="4"/>
  <c r="HI21" i="4"/>
  <c r="HI17" i="4"/>
  <c r="HI13" i="4"/>
  <c r="D4" i="4"/>
  <c r="HI41" i="4"/>
  <c r="HI23" i="4"/>
  <c r="HI44" i="4"/>
  <c r="HI36" i="4"/>
  <c r="HI26" i="4"/>
  <c r="HI22" i="4"/>
  <c r="HI18" i="4"/>
  <c r="HI14" i="4"/>
  <c r="HI10" i="4"/>
  <c r="C4" i="4"/>
  <c r="HI33" i="4"/>
  <c r="HI27" i="4"/>
  <c r="HL41" i="4"/>
  <c r="HL37" i="4"/>
  <c r="HL33" i="4"/>
  <c r="HL42" i="4"/>
  <c r="HL38" i="4"/>
  <c r="HL34" i="4"/>
  <c r="HL30" i="4"/>
  <c r="HL44" i="4"/>
  <c r="HL36" i="4"/>
  <c r="HL28" i="4"/>
  <c r="HL24" i="4"/>
  <c r="HL20" i="4"/>
  <c r="HL16" i="4"/>
  <c r="HL12" i="4"/>
  <c r="HL40" i="4"/>
  <c r="HL26" i="4"/>
  <c r="HL43" i="4"/>
  <c r="HL35" i="4"/>
  <c r="HL29" i="4"/>
  <c r="HL25" i="4"/>
  <c r="HL21" i="4"/>
  <c r="HL17" i="4"/>
  <c r="HL13" i="4"/>
  <c r="D7" i="4"/>
  <c r="HL32" i="4"/>
  <c r="HH10" i="4"/>
  <c r="HJ12" i="4"/>
  <c r="GZ13" i="4"/>
  <c r="GY13" i="4"/>
  <c r="HG13" i="4"/>
  <c r="HL14" i="4"/>
  <c r="HI15" i="4"/>
  <c r="HK17" i="4"/>
  <c r="HH18" i="4"/>
  <c r="HJ20" i="4"/>
  <c r="GZ21" i="4"/>
  <c r="GY21" i="4"/>
  <c r="HG21" i="4"/>
  <c r="HL22" i="4"/>
  <c r="HI24" i="4"/>
  <c r="HH27" i="4"/>
  <c r="GZ29" i="4"/>
  <c r="GZ35" i="4"/>
  <c r="HG38" i="4"/>
  <c r="HL39" i="4"/>
  <c r="HI40" i="4"/>
  <c r="HH23" i="4"/>
  <c r="HG44" i="4"/>
  <c r="HG40" i="4"/>
  <c r="HG36" i="4"/>
  <c r="HG32" i="4"/>
  <c r="HG41" i="4"/>
  <c r="HG37" i="4"/>
  <c r="HG33" i="4"/>
  <c r="HG43" i="4"/>
  <c r="HG35" i="4"/>
  <c r="HG27" i="4"/>
  <c r="HG23" i="4"/>
  <c r="HG19" i="4"/>
  <c r="HG15" i="4"/>
  <c r="HG11" i="4"/>
  <c r="D2" i="4"/>
  <c r="HG31" i="4"/>
  <c r="HG29" i="4"/>
  <c r="HG25" i="4"/>
  <c r="HG42" i="4"/>
  <c r="HG34" i="4"/>
  <c r="HG28" i="4"/>
  <c r="HG24" i="4"/>
  <c r="HG20" i="4"/>
  <c r="HG16" i="4"/>
  <c r="HG12" i="4"/>
  <c r="C2" i="4"/>
  <c r="HG39" i="4"/>
  <c r="HI11" i="4"/>
  <c r="GZ14" i="4"/>
  <c r="HG17" i="4"/>
  <c r="GY44" i="4"/>
  <c r="GY40" i="4"/>
  <c r="GY36" i="4"/>
  <c r="GY32" i="4"/>
  <c r="GY41" i="4"/>
  <c r="GY37" i="4"/>
  <c r="GY33" i="4"/>
  <c r="GY43" i="4"/>
  <c r="GY35" i="4"/>
  <c r="GY27" i="4"/>
  <c r="GY23" i="4"/>
  <c r="GY19" i="4"/>
  <c r="GY15" i="4"/>
  <c r="GY11" i="4"/>
  <c r="GY31" i="4"/>
  <c r="GY25" i="4"/>
  <c r="GY42" i="4"/>
  <c r="GY34" i="4"/>
  <c r="GY28" i="4"/>
  <c r="GY24" i="4"/>
  <c r="GY20" i="4"/>
  <c r="GY16" i="4"/>
  <c r="GY12" i="4"/>
  <c r="GY39" i="4"/>
  <c r="GY29" i="4"/>
  <c r="HK44" i="4"/>
  <c r="HK40" i="4"/>
  <c r="HK36" i="4"/>
  <c r="HK32" i="4"/>
  <c r="HK41" i="4"/>
  <c r="HK37" i="4"/>
  <c r="HK33" i="4"/>
  <c r="HK39" i="4"/>
  <c r="HK31" i="4"/>
  <c r="HK27" i="4"/>
  <c r="HK23" i="4"/>
  <c r="HK19" i="4"/>
  <c r="HK15" i="4"/>
  <c r="HK11" i="4"/>
  <c r="D6" i="4"/>
  <c r="HK38" i="4"/>
  <c r="HK30" i="4"/>
  <c r="HK28" i="4"/>
  <c r="HK24" i="4"/>
  <c r="HK20" i="4"/>
  <c r="HK16" i="4"/>
  <c r="HK12" i="4"/>
  <c r="C6" i="4"/>
  <c r="HK43" i="4"/>
  <c r="HK35" i="4"/>
  <c r="HK29" i="4"/>
  <c r="HK25" i="4"/>
  <c r="GY10" i="4"/>
  <c r="HG10" i="4"/>
  <c r="GZ12" i="4"/>
  <c r="HK14" i="4"/>
  <c r="GZ15" i="4"/>
  <c r="HJ17" i="4"/>
  <c r="GY18" i="4"/>
  <c r="HG18" i="4"/>
  <c r="GZ20" i="4"/>
  <c r="HK22" i="4"/>
  <c r="GZ26" i="4"/>
  <c r="GY26" i="4"/>
  <c r="HI28" i="4"/>
  <c r="HG30" i="4"/>
  <c r="HL31" i="4"/>
  <c r="HI32" i="4"/>
  <c r="GZ38" i="4"/>
  <c r="HJ38" i="4"/>
  <c r="GY38" i="4"/>
  <c r="HK42" i="4"/>
  <c r="GZ41" i="4"/>
  <c r="HJ43" i="4"/>
  <c r="HJ39" i="4"/>
  <c r="HJ35" i="4"/>
  <c r="HJ31" i="4"/>
  <c r="HJ44" i="4"/>
  <c r="HJ40" i="4"/>
  <c r="HJ36" i="4"/>
  <c r="HJ32" i="4"/>
  <c r="HJ11" i="4"/>
  <c r="HJ15" i="4"/>
  <c r="HJ19" i="4"/>
  <c r="HJ23" i="4"/>
  <c r="HJ27" i="4"/>
  <c r="HJ33" i="4"/>
  <c r="GZ34" i="4"/>
  <c r="HJ41" i="4"/>
  <c r="GZ42" i="4"/>
  <c r="GZ33" i="4"/>
  <c r="C5" i="4"/>
  <c r="HJ10" i="4"/>
  <c r="HJ14" i="4"/>
  <c r="HJ18" i="4"/>
  <c r="HJ22" i="4"/>
  <c r="HJ26" i="4"/>
  <c r="HJ34" i="4"/>
  <c r="GZ37" i="4"/>
  <c r="HJ42" i="4"/>
  <c r="HA12" i="2"/>
  <c r="HA18" i="2"/>
  <c r="HA25" i="2"/>
  <c r="HA32" i="2"/>
  <c r="HA40" i="2"/>
  <c r="HA14" i="2"/>
  <c r="HA24" i="2"/>
  <c r="HA34" i="2"/>
  <c r="HA42" i="2"/>
  <c r="C2" i="2"/>
  <c r="HA16" i="2"/>
  <c r="HA26" i="2"/>
  <c r="HA36" i="2"/>
  <c r="HE14" i="2"/>
  <c r="HE19" i="2"/>
  <c r="HE25" i="2"/>
  <c r="HE30" i="2"/>
  <c r="HE35" i="2"/>
  <c r="HE41" i="2"/>
  <c r="HE17" i="2"/>
  <c r="HE23" i="2"/>
  <c r="HE31" i="2"/>
  <c r="HE38" i="2"/>
  <c r="HE18" i="2"/>
  <c r="HE27" i="2"/>
  <c r="HE37" i="2"/>
  <c r="HE15" i="2"/>
  <c r="HE29" i="2"/>
  <c r="HE42" i="2"/>
  <c r="HE21" i="2"/>
  <c r="HE33" i="2"/>
  <c r="HE43" i="2"/>
  <c r="HE39" i="2"/>
  <c r="HE13" i="2"/>
  <c r="GZ10" i="2"/>
  <c r="HB14" i="2"/>
  <c r="HB19" i="2"/>
  <c r="HB24" i="2"/>
  <c r="HB30" i="2"/>
  <c r="HB35" i="2"/>
  <c r="HB40" i="2"/>
  <c r="HF43" i="2"/>
  <c r="HF11" i="2"/>
  <c r="HF27" i="2"/>
  <c r="HH38" i="2"/>
  <c r="HL38" i="2"/>
  <c r="HH40" i="2"/>
  <c r="HL40" i="2"/>
  <c r="HH42" i="2"/>
  <c r="HL42" i="2"/>
  <c r="HH44" i="2"/>
  <c r="HL44" i="2"/>
  <c r="HB43" i="2"/>
  <c r="HB36" i="2"/>
  <c r="HB28" i="2"/>
  <c r="HB22" i="2"/>
  <c r="HB15" i="2"/>
  <c r="HF31" i="2"/>
  <c r="GZ44" i="2"/>
  <c r="GZ39" i="2"/>
  <c r="GZ33" i="2"/>
  <c r="GZ28" i="2"/>
  <c r="GZ23" i="2"/>
  <c r="GZ17" i="2"/>
  <c r="GZ12" i="2"/>
  <c r="HA10" i="2"/>
  <c r="HE44" i="2"/>
  <c r="HE40" i="2"/>
  <c r="HE36" i="2"/>
  <c r="HE32" i="2"/>
  <c r="HE28" i="2"/>
  <c r="HE24" i="2"/>
  <c r="HE20" i="2"/>
  <c r="HE16" i="2"/>
  <c r="HF15" i="2"/>
  <c r="HE12" i="2"/>
  <c r="GZ42" i="2"/>
  <c r="GZ38" i="2"/>
  <c r="GZ34" i="2"/>
  <c r="GZ30" i="2"/>
  <c r="GZ26" i="2"/>
  <c r="GZ22" i="2"/>
  <c r="GZ18" i="2"/>
  <c r="GZ14" i="2"/>
  <c r="HF19" i="2"/>
  <c r="HE10" i="2"/>
  <c r="HJ10" i="2"/>
  <c r="HH10" i="2"/>
  <c r="HL10" i="2"/>
  <c r="HK10" i="2"/>
  <c r="HI10" i="2"/>
  <c r="HB10" i="2"/>
  <c r="HC10" i="2"/>
  <c r="HD10" i="2"/>
  <c r="GY10" i="2"/>
  <c r="GY11" i="2"/>
  <c r="GY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HF39" i="2"/>
  <c r="HF23" i="2"/>
  <c r="HF35" i="2"/>
  <c r="HB13" i="2"/>
  <c r="HB17" i="2"/>
  <c r="HB21" i="2"/>
  <c r="HB25" i="2"/>
  <c r="HB29" i="2"/>
  <c r="HB33" i="2"/>
  <c r="HB37" i="2"/>
  <c r="HB41" i="2"/>
  <c r="HF12" i="2"/>
  <c r="HF16" i="2"/>
  <c r="HF20" i="2"/>
  <c r="HF24" i="2"/>
  <c r="HF28" i="2"/>
  <c r="HF32" i="2"/>
  <c r="HF36" i="2"/>
  <c r="HF40" i="2"/>
  <c r="HF44" i="2"/>
  <c r="HF13" i="2"/>
  <c r="HF17" i="2"/>
  <c r="HF21" i="2"/>
  <c r="HF25" i="2"/>
  <c r="HF29" i="2"/>
  <c r="HF33" i="2"/>
  <c r="HF37" i="2"/>
  <c r="HF41" i="2"/>
  <c r="HF10" i="2"/>
  <c r="HF14" i="2"/>
  <c r="HF18" i="2"/>
  <c r="HF22" i="2"/>
  <c r="HF26" i="2"/>
  <c r="HF30" i="2"/>
  <c r="HF34" i="2"/>
  <c r="HF38" i="2"/>
  <c r="HF42" i="2"/>
  <c r="HA44" i="2"/>
  <c r="HA38" i="2"/>
  <c r="HA33" i="2"/>
  <c r="HA28" i="2"/>
  <c r="HA22" i="2"/>
  <c r="HA17" i="2"/>
  <c r="HA11" i="2"/>
  <c r="HA15" i="2"/>
  <c r="HA19" i="2"/>
  <c r="HA23" i="2"/>
  <c r="HA27" i="2"/>
  <c r="HA31" i="2"/>
  <c r="HA35" i="2"/>
  <c r="HA39" i="2"/>
  <c r="HA43" i="2"/>
  <c r="HN3" i="1"/>
  <c r="HO3" i="1"/>
  <c r="HP3" i="1"/>
  <c r="HQ3" i="1"/>
  <c r="HR3" i="1"/>
  <c r="HM3" i="1"/>
  <c r="GY10" i="1"/>
  <c r="GY11" i="1"/>
  <c r="GY12" i="1"/>
  <c r="GY13" i="1"/>
  <c r="GY14" i="1"/>
  <c r="GY15" i="1"/>
  <c r="GY16" i="1"/>
  <c r="GY17" i="1"/>
  <c r="GY18" i="1"/>
  <c r="GY19" i="1"/>
  <c r="GY20" i="1"/>
  <c r="GY21" i="1"/>
  <c r="GY22" i="1"/>
  <c r="GY23" i="1"/>
  <c r="GY24" i="1"/>
  <c r="GY25" i="1"/>
  <c r="GY26" i="1"/>
  <c r="GY27" i="1"/>
  <c r="GY28" i="1"/>
  <c r="GY29" i="1"/>
  <c r="GY30" i="1"/>
  <c r="GY31" i="1"/>
  <c r="GY32" i="1"/>
  <c r="GY33" i="1"/>
  <c r="GY34" i="1"/>
  <c r="GY35" i="1"/>
  <c r="GY36" i="1"/>
  <c r="GY37" i="1"/>
  <c r="GY38" i="1"/>
  <c r="GY39" i="1"/>
  <c r="GY40" i="1"/>
  <c r="GY41" i="1"/>
  <c r="GY42" i="1"/>
  <c r="GY43" i="1"/>
  <c r="GY44" i="1"/>
  <c r="D3" i="1"/>
  <c r="D4" i="1"/>
  <c r="D5" i="1"/>
  <c r="D6" i="1"/>
  <c r="D7" i="1"/>
  <c r="D2" i="1"/>
  <c r="C3" i="1"/>
  <c r="C4" i="1"/>
  <c r="C5" i="1"/>
  <c r="C6" i="1"/>
  <c r="C7" i="1"/>
  <c r="C2" i="1"/>
  <c r="HF10" i="1"/>
  <c r="HF11" i="1"/>
  <c r="HF12" i="1"/>
  <c r="HF13" i="1"/>
  <c r="HF14" i="1"/>
  <c r="HF15" i="1"/>
  <c r="HF16" i="1"/>
  <c r="HF17" i="1"/>
  <c r="HF18" i="1"/>
  <c r="HF19" i="1"/>
  <c r="HF20" i="1"/>
  <c r="HF21" i="1"/>
  <c r="HF22" i="1"/>
  <c r="HF23" i="1"/>
  <c r="HF24" i="1"/>
  <c r="HF25" i="1"/>
  <c r="HF26" i="1"/>
  <c r="HF27" i="1"/>
  <c r="HF28" i="1"/>
  <c r="HF29" i="1"/>
  <c r="HF30" i="1"/>
  <c r="HF31" i="1"/>
  <c r="HF32" i="1"/>
  <c r="HF33" i="1"/>
  <c r="HF34" i="1"/>
  <c r="HF35" i="1"/>
  <c r="HF36" i="1"/>
  <c r="HF37" i="1"/>
  <c r="HF38" i="1"/>
  <c r="HF39" i="1"/>
  <c r="HF40" i="1"/>
  <c r="HF41" i="1"/>
  <c r="HF42" i="1"/>
  <c r="HF43" i="1"/>
  <c r="HF44" i="1"/>
  <c r="HE10" i="1"/>
  <c r="HE11" i="1"/>
  <c r="HE12" i="1"/>
  <c r="HE13" i="1"/>
  <c r="HE14" i="1"/>
  <c r="HE15" i="1"/>
  <c r="HE16" i="1"/>
  <c r="HE17" i="1"/>
  <c r="HE18" i="1"/>
  <c r="HE19" i="1"/>
  <c r="HE20" i="1"/>
  <c r="HE21" i="1"/>
  <c r="HE22" i="1"/>
  <c r="HE23" i="1"/>
  <c r="HE24" i="1"/>
  <c r="HE25" i="1"/>
  <c r="HE26" i="1"/>
  <c r="HE27" i="1"/>
  <c r="HE28" i="1"/>
  <c r="HE29" i="1"/>
  <c r="HE30" i="1"/>
  <c r="HE31" i="1"/>
  <c r="HE32" i="1"/>
  <c r="HE33" i="1"/>
  <c r="HE34" i="1"/>
  <c r="HE35" i="1"/>
  <c r="HE36" i="1"/>
  <c r="HE37" i="1"/>
  <c r="HE38" i="1"/>
  <c r="HE39" i="1"/>
  <c r="HE40" i="1"/>
  <c r="HE41" i="1"/>
  <c r="HE42" i="1"/>
  <c r="HE43" i="1"/>
  <c r="HE44" i="1"/>
  <c r="HD10" i="1"/>
  <c r="HD11" i="1"/>
  <c r="HD12" i="1"/>
  <c r="HD13" i="1"/>
  <c r="HD14" i="1"/>
  <c r="HD15" i="1"/>
  <c r="HD16" i="1"/>
  <c r="HD17" i="1"/>
  <c r="HD18" i="1"/>
  <c r="HD19" i="1"/>
  <c r="HD20" i="1"/>
  <c r="HD21" i="1"/>
  <c r="HD22" i="1"/>
  <c r="HD23" i="1"/>
  <c r="HD24" i="1"/>
  <c r="HD25" i="1"/>
  <c r="HD26" i="1"/>
  <c r="HD27" i="1"/>
  <c r="HD28" i="1"/>
  <c r="HD29" i="1"/>
  <c r="HD30" i="1"/>
  <c r="HD31" i="1"/>
  <c r="HD32" i="1"/>
  <c r="HD33" i="1"/>
  <c r="HD34" i="1"/>
  <c r="HD35" i="1"/>
  <c r="HD36" i="1"/>
  <c r="HD37" i="1"/>
  <c r="HD38" i="1"/>
  <c r="HD39" i="1"/>
  <c r="HD40" i="1"/>
  <c r="HD41" i="1"/>
  <c r="HD42" i="1"/>
  <c r="HD43" i="1"/>
  <c r="HD44" i="1"/>
  <c r="HC10" i="1"/>
  <c r="HC11" i="1"/>
  <c r="HC12" i="1"/>
  <c r="HC13" i="1"/>
  <c r="HC14" i="1"/>
  <c r="HC15" i="1"/>
  <c r="HC16" i="1"/>
  <c r="HC17" i="1"/>
  <c r="HC18" i="1"/>
  <c r="HC19" i="1"/>
  <c r="HC20" i="1"/>
  <c r="HC21" i="1"/>
  <c r="HC22" i="1"/>
  <c r="HC23" i="1"/>
  <c r="HC24" i="1"/>
  <c r="HC25" i="1"/>
  <c r="HC26" i="1"/>
  <c r="HC27" i="1"/>
  <c r="HC28" i="1"/>
  <c r="HC29" i="1"/>
  <c r="HC30" i="1"/>
  <c r="HC31" i="1"/>
  <c r="HC32" i="1"/>
  <c r="HC33" i="1"/>
  <c r="HC34" i="1"/>
  <c r="HC35" i="1"/>
  <c r="HC36" i="1"/>
  <c r="HC37" i="1"/>
  <c r="HC38" i="1"/>
  <c r="HC39" i="1"/>
  <c r="HC40" i="1"/>
  <c r="HC41" i="1"/>
  <c r="HC42" i="1"/>
  <c r="HC43" i="1"/>
  <c r="HC44" i="1"/>
  <c r="HB10" i="1"/>
  <c r="HB11" i="1"/>
  <c r="HB12" i="1"/>
  <c r="HB13" i="1"/>
  <c r="HB14" i="1"/>
  <c r="HB15" i="1"/>
  <c r="HB16" i="1"/>
  <c r="HB17" i="1"/>
  <c r="HB18" i="1"/>
  <c r="HB19" i="1"/>
  <c r="HB20" i="1"/>
  <c r="HB21" i="1"/>
  <c r="HB22" i="1"/>
  <c r="HB23" i="1"/>
  <c r="HB24" i="1"/>
  <c r="HB25" i="1"/>
  <c r="HB26" i="1"/>
  <c r="HB27" i="1"/>
  <c r="HB28" i="1"/>
  <c r="HB29" i="1"/>
  <c r="HB30" i="1"/>
  <c r="HB31" i="1"/>
  <c r="HB32" i="1"/>
  <c r="HB33" i="1"/>
  <c r="HB34" i="1"/>
  <c r="HB35" i="1"/>
  <c r="HB36" i="1"/>
  <c r="HB37" i="1"/>
  <c r="HB38" i="1"/>
  <c r="HB39" i="1"/>
  <c r="HB40" i="1"/>
  <c r="HB41" i="1"/>
  <c r="HB42" i="1"/>
  <c r="HB43" i="1"/>
  <c r="HB44" i="1"/>
  <c r="HA10" i="1"/>
  <c r="HA11" i="1"/>
  <c r="HA12" i="1"/>
  <c r="HA13" i="1"/>
  <c r="HA14" i="1"/>
  <c r="HA15" i="1"/>
  <c r="HA16" i="1"/>
  <c r="HA17" i="1"/>
  <c r="HA18" i="1"/>
  <c r="HA19" i="1"/>
  <c r="HA20" i="1"/>
  <c r="HA21" i="1"/>
  <c r="HA22" i="1"/>
  <c r="HA23" i="1"/>
  <c r="HA24" i="1"/>
  <c r="HA25" i="1"/>
  <c r="HA26" i="1"/>
  <c r="HA27" i="1"/>
  <c r="HA28" i="1"/>
  <c r="HA29" i="1"/>
  <c r="HA30" i="1"/>
  <c r="HA31" i="1"/>
  <c r="HA32" i="1"/>
  <c r="HA33" i="1"/>
  <c r="HA34" i="1"/>
  <c r="HA35" i="1"/>
  <c r="HA36" i="1"/>
  <c r="HA37" i="1"/>
  <c r="HA38" i="1"/>
  <c r="HA39" i="1"/>
  <c r="HA40" i="1"/>
  <c r="HA41" i="1"/>
  <c r="HA42" i="1"/>
  <c r="HA43" i="1"/>
  <c r="HA44" i="1"/>
  <c r="GZ44" i="1"/>
  <c r="GZ43" i="1"/>
  <c r="GZ42" i="1"/>
  <c r="GZ41" i="1"/>
  <c r="GZ40" i="1"/>
  <c r="GZ39" i="1"/>
  <c r="GZ38" i="1"/>
  <c r="GZ37" i="1"/>
  <c r="GZ36" i="1"/>
  <c r="GZ35" i="1"/>
  <c r="GZ34" i="1"/>
  <c r="GZ33" i="1"/>
  <c r="GZ32" i="1"/>
  <c r="GZ31" i="1"/>
  <c r="GZ30" i="1"/>
  <c r="GZ29" i="1"/>
  <c r="GZ28" i="1"/>
  <c r="GZ27" i="1"/>
  <c r="GZ26" i="1"/>
  <c r="GZ25" i="1"/>
  <c r="GZ24" i="1"/>
  <c r="GZ23" i="1"/>
  <c r="GZ22" i="1"/>
  <c r="GZ21" i="1"/>
  <c r="GZ20" i="1"/>
  <c r="GZ19" i="1"/>
  <c r="GZ18" i="1"/>
  <c r="GZ17" i="1"/>
  <c r="GZ16" i="1"/>
  <c r="GZ15" i="1"/>
  <c r="GZ14" i="1"/>
  <c r="GZ13" i="1"/>
  <c r="GZ12" i="1"/>
  <c r="GZ11" i="1"/>
  <c r="GZ10" i="1"/>
  <c r="HN20" i="2" l="1"/>
  <c r="HR20" i="2"/>
  <c r="HP47" i="2"/>
  <c r="HR47" i="2"/>
  <c r="HQ45" i="2"/>
  <c r="HW45" i="2" s="1"/>
  <c r="HM10" i="4"/>
  <c r="HO47" i="2"/>
  <c r="HM49" i="2"/>
  <c r="HP45" i="2"/>
  <c r="HM47" i="2"/>
  <c r="HO10" i="2"/>
  <c r="HU10" i="2" s="1"/>
  <c r="HP25" i="2"/>
  <c r="HP19" i="2"/>
  <c r="HO13" i="2"/>
  <c r="HU13" i="2" s="1"/>
  <c r="HP49" i="2"/>
  <c r="HV49" i="2" s="1"/>
  <c r="HO48" i="2"/>
  <c r="HO45" i="2"/>
  <c r="HR45" i="2"/>
  <c r="HQ50" i="2"/>
  <c r="HM50" i="2"/>
  <c r="HR32" i="2"/>
  <c r="HQ32" i="2"/>
  <c r="HW32" i="2" s="1"/>
  <c r="HN49" i="2"/>
  <c r="HP10" i="2"/>
  <c r="HV10" i="2" s="1"/>
  <c r="HR29" i="2"/>
  <c r="HP50" i="2"/>
  <c r="HN45" i="2"/>
  <c r="HM48" i="2"/>
  <c r="HM45" i="2"/>
  <c r="HQ40" i="2"/>
  <c r="HW40" i="2" s="1"/>
  <c r="HO49" i="2"/>
  <c r="HU49" i="2" s="1"/>
  <c r="HN24" i="2"/>
  <c r="HT24" i="2" s="1"/>
  <c r="HQ20" i="2"/>
  <c r="HO15" i="2"/>
  <c r="HN27" i="2"/>
  <c r="HR14" i="2"/>
  <c r="HX14" i="2" s="1"/>
  <c r="HR30" i="2"/>
  <c r="HX30" i="2" s="1"/>
  <c r="HM35" i="2"/>
  <c r="HS35" i="2" s="1"/>
  <c r="HP46" i="2"/>
  <c r="HO46" i="2"/>
  <c r="HU46" i="2" s="1"/>
  <c r="HR46" i="2"/>
  <c r="HX46" i="2" s="1"/>
  <c r="HR49" i="2"/>
  <c r="HX49" i="2" s="1"/>
  <c r="HN47" i="2"/>
  <c r="HT47" i="2" s="1"/>
  <c r="HQ47" i="2"/>
  <c r="HW47" i="2" s="1"/>
  <c r="HR40" i="2"/>
  <c r="HQ43" i="2"/>
  <c r="HW43" i="2" s="1"/>
  <c r="HR11" i="2"/>
  <c r="HX11" i="2" s="1"/>
  <c r="HO50" i="2"/>
  <c r="HU50" i="2" s="1"/>
  <c r="HQ49" i="2"/>
  <c r="HW49" i="2" s="1"/>
  <c r="HN16" i="2"/>
  <c r="HT16" i="2" s="1"/>
  <c r="HR37" i="2"/>
  <c r="HX37" i="2" s="1"/>
  <c r="HR39" i="2"/>
  <c r="HX39" i="2" s="1"/>
  <c r="HR50" i="2"/>
  <c r="HX50" i="2" s="1"/>
  <c r="HN50" i="2"/>
  <c r="HT50" i="2" s="1"/>
  <c r="HN48" i="2"/>
  <c r="HT48" i="2" s="1"/>
  <c r="HQ46" i="2"/>
  <c r="HW46" i="2" s="1"/>
  <c r="HQ48" i="2"/>
  <c r="HM46" i="2"/>
  <c r="HR31" i="2"/>
  <c r="HR10" i="2"/>
  <c r="HX10" i="2" s="1"/>
  <c r="HR43" i="2"/>
  <c r="HQ25" i="2"/>
  <c r="HW25" i="2" s="1"/>
  <c r="HQ13" i="2"/>
  <c r="HW13" i="2" s="1"/>
  <c r="HR44" i="2"/>
  <c r="HX44" i="2" s="1"/>
  <c r="HP44" i="2"/>
  <c r="HO41" i="2"/>
  <c r="HU41" i="2" s="1"/>
  <c r="HO35" i="2"/>
  <c r="HO27" i="2"/>
  <c r="HU27" i="2" s="1"/>
  <c r="HO19" i="2"/>
  <c r="HQ16" i="2"/>
  <c r="HW16" i="2" s="1"/>
  <c r="HO11" i="2"/>
  <c r="HU11" i="2" s="1"/>
  <c r="HR19" i="2"/>
  <c r="HX19" i="2" s="1"/>
  <c r="HR33" i="2"/>
  <c r="HR17" i="2"/>
  <c r="HX17" i="2" s="1"/>
  <c r="HR15" i="2"/>
  <c r="HX15" i="2" s="1"/>
  <c r="HR23" i="2"/>
  <c r="HX23" i="2" s="1"/>
  <c r="HR27" i="2"/>
  <c r="HR35" i="2"/>
  <c r="HX35" i="2" s="1"/>
  <c r="HP43" i="2"/>
  <c r="HR12" i="2"/>
  <c r="HX12" i="2" s="1"/>
  <c r="HR16" i="2"/>
  <c r="HR24" i="2"/>
  <c r="HX24" i="2" s="1"/>
  <c r="HR28" i="2"/>
  <c r="HX28" i="2" s="1"/>
  <c r="HR36" i="2"/>
  <c r="HX36" i="2" s="1"/>
  <c r="HQ44" i="2"/>
  <c r="HO18" i="2"/>
  <c r="HU18" i="2" s="1"/>
  <c r="HO12" i="2"/>
  <c r="HU12" i="2" s="1"/>
  <c r="HQ10" i="2"/>
  <c r="HR42" i="2"/>
  <c r="HX42" i="2" s="1"/>
  <c r="HR38" i="2"/>
  <c r="HX38" i="2" s="1"/>
  <c r="HP11" i="2"/>
  <c r="HQ36" i="2"/>
  <c r="HW36" i="2" s="1"/>
  <c r="HO31" i="2"/>
  <c r="HU31" i="2" s="1"/>
  <c r="HO23" i="2"/>
  <c r="HU23" i="2" s="1"/>
  <c r="HQ12" i="2"/>
  <c r="HW12" i="2" s="1"/>
  <c r="HN41" i="2"/>
  <c r="HT41" i="2" s="1"/>
  <c r="HR25" i="2"/>
  <c r="HX25" i="2" s="1"/>
  <c r="HR13" i="2"/>
  <c r="HX13" i="2" s="1"/>
  <c r="HR21" i="2"/>
  <c r="HR41" i="2"/>
  <c r="HR18" i="2"/>
  <c r="HX18" i="2" s="1"/>
  <c r="HR22" i="2"/>
  <c r="HX22" i="2" s="1"/>
  <c r="HR26" i="2"/>
  <c r="HX26" i="2" s="1"/>
  <c r="HR34" i="2"/>
  <c r="HX34" i="2" s="1"/>
  <c r="HO42" i="2"/>
  <c r="HO34" i="2"/>
  <c r="HQ41" i="2"/>
  <c r="HQ21" i="2"/>
  <c r="HW21" i="2" s="1"/>
  <c r="HQ11" i="2"/>
  <c r="HQ19" i="2"/>
  <c r="HQ24" i="2"/>
  <c r="HQ34" i="2"/>
  <c r="HW34" i="2" s="1"/>
  <c r="HQ26" i="2"/>
  <c r="HW26" i="2" s="1"/>
  <c r="HQ18" i="2"/>
  <c r="HW18" i="2" s="1"/>
  <c r="HP16" i="2"/>
  <c r="HP41" i="2"/>
  <c r="HV41" i="2" s="1"/>
  <c r="HQ33" i="2"/>
  <c r="HW33" i="2" s="1"/>
  <c r="HQ17" i="2"/>
  <c r="HW17" i="2" s="1"/>
  <c r="HQ39" i="2"/>
  <c r="HW39" i="2" s="1"/>
  <c r="HQ28" i="2"/>
  <c r="HW28" i="2" s="1"/>
  <c r="HQ15" i="2"/>
  <c r="HQ27" i="2"/>
  <c r="HW27" i="2" s="1"/>
  <c r="HQ37" i="2"/>
  <c r="HW37" i="2" s="1"/>
  <c r="HQ30" i="2"/>
  <c r="HW30" i="2" s="1"/>
  <c r="HQ22" i="2"/>
  <c r="HW22" i="2" s="1"/>
  <c r="HQ14" i="2"/>
  <c r="HW14" i="2" s="1"/>
  <c r="HQ38" i="2"/>
  <c r="HQ42" i="2"/>
  <c r="HW42" i="2" s="1"/>
  <c r="HQ35" i="2"/>
  <c r="HW35" i="2" s="1"/>
  <c r="HQ29" i="2"/>
  <c r="HW29" i="2" s="1"/>
  <c r="HQ23" i="2"/>
  <c r="HQ31" i="2"/>
  <c r="HW31" i="2" s="1"/>
  <c r="HN30" i="2"/>
  <c r="HT30" i="2" s="1"/>
  <c r="HP38" i="2"/>
  <c r="HV38" i="2" s="1"/>
  <c r="HO25" i="2"/>
  <c r="HU25" i="2" s="1"/>
  <c r="HP36" i="2"/>
  <c r="HV36" i="2" s="1"/>
  <c r="HP14" i="2"/>
  <c r="HV14" i="2" s="1"/>
  <c r="HP18" i="2"/>
  <c r="HV18" i="2" s="1"/>
  <c r="HP22" i="2"/>
  <c r="HV22" i="2" s="1"/>
  <c r="HP26" i="2"/>
  <c r="HV26" i="2" s="1"/>
  <c r="HP30" i="2"/>
  <c r="HV30" i="2" s="1"/>
  <c r="HP34" i="2"/>
  <c r="HV34" i="2" s="1"/>
  <c r="HP15" i="2"/>
  <c r="HV15" i="2" s="1"/>
  <c r="HP23" i="2"/>
  <c r="HP27" i="2"/>
  <c r="HV27" i="2" s="1"/>
  <c r="HP31" i="2"/>
  <c r="HV31" i="2" s="1"/>
  <c r="HP35" i="2"/>
  <c r="HV35" i="2" s="1"/>
  <c r="HP39" i="2"/>
  <c r="HV39" i="2" s="1"/>
  <c r="HP40" i="2"/>
  <c r="HV40" i="2" s="1"/>
  <c r="HP12" i="2"/>
  <c r="HV12" i="2" s="1"/>
  <c r="HP20" i="2"/>
  <c r="HP24" i="2"/>
  <c r="HV24" i="2" s="1"/>
  <c r="HP28" i="2"/>
  <c r="HP32" i="2"/>
  <c r="HP17" i="2"/>
  <c r="HV17" i="2" s="1"/>
  <c r="HP21" i="2"/>
  <c r="HV21" i="2" s="1"/>
  <c r="HP29" i="2"/>
  <c r="HV29" i="2" s="1"/>
  <c r="HP33" i="2"/>
  <c r="HV33" i="2" s="1"/>
  <c r="HP37" i="2"/>
  <c r="HV37" i="2" s="1"/>
  <c r="HP42" i="2"/>
  <c r="HV42" i="2" s="1"/>
  <c r="HO28" i="2"/>
  <c r="HN40" i="2"/>
  <c r="HT40" i="2" s="1"/>
  <c r="HN39" i="2"/>
  <c r="HT39" i="2" s="1"/>
  <c r="HN32" i="2"/>
  <c r="HT32" i="2" s="1"/>
  <c r="HN12" i="2"/>
  <c r="HT12" i="2" s="1"/>
  <c r="HO37" i="2"/>
  <c r="HU37" i="2" s="1"/>
  <c r="HM32" i="2"/>
  <c r="HS32" i="2" s="1"/>
  <c r="HO29" i="2"/>
  <c r="HU29" i="2" s="1"/>
  <c r="HM24" i="2"/>
  <c r="HS24" i="2" s="1"/>
  <c r="HN15" i="2"/>
  <c r="HT15" i="2" s="1"/>
  <c r="HO40" i="2"/>
  <c r="HU40" i="2" s="1"/>
  <c r="HO44" i="2"/>
  <c r="HU44" i="2" s="1"/>
  <c r="HO30" i="2"/>
  <c r="HU30" i="2" s="1"/>
  <c r="HO26" i="2"/>
  <c r="HU26" i="2" s="1"/>
  <c r="HO16" i="2"/>
  <c r="HU16" i="2" s="1"/>
  <c r="HM27" i="2"/>
  <c r="HS27" i="2" s="1"/>
  <c r="HO22" i="2"/>
  <c r="HU22" i="2" s="1"/>
  <c r="HM40" i="2"/>
  <c r="HS40" i="2" s="1"/>
  <c r="HM15" i="2"/>
  <c r="HS15" i="2" s="1"/>
  <c r="HM37" i="2"/>
  <c r="HS37" i="2" s="1"/>
  <c r="HN17" i="2"/>
  <c r="HN37" i="2"/>
  <c r="HT37" i="2" s="1"/>
  <c r="HO38" i="2"/>
  <c r="HU38" i="2" s="1"/>
  <c r="HO14" i="2"/>
  <c r="HU14" i="2" s="1"/>
  <c r="HO39" i="2"/>
  <c r="HO24" i="2"/>
  <c r="HU24" i="2" s="1"/>
  <c r="HN38" i="2"/>
  <c r="HT38" i="2" s="1"/>
  <c r="HN28" i="2"/>
  <c r="HT28" i="2" s="1"/>
  <c r="HN22" i="2"/>
  <c r="HT22" i="2" s="1"/>
  <c r="HN29" i="2"/>
  <c r="HT29" i="2" s="1"/>
  <c r="HM39" i="2"/>
  <c r="HS39" i="2" s="1"/>
  <c r="HO33" i="2"/>
  <c r="HU33" i="2" s="1"/>
  <c r="HM20" i="2"/>
  <c r="HS20" i="2" s="1"/>
  <c r="HO17" i="2"/>
  <c r="HO20" i="2"/>
  <c r="HU20" i="2" s="1"/>
  <c r="HO36" i="2"/>
  <c r="HU36" i="2" s="1"/>
  <c r="HO43" i="2"/>
  <c r="HU43" i="2" s="1"/>
  <c r="HO32" i="2"/>
  <c r="HU32" i="2" s="1"/>
  <c r="HM17" i="2"/>
  <c r="HS17" i="2" s="1"/>
  <c r="HN44" i="2"/>
  <c r="HT44" i="2" s="1"/>
  <c r="HN42" i="2"/>
  <c r="HT42" i="2" s="1"/>
  <c r="HN43" i="2"/>
  <c r="HT43" i="2" s="1"/>
  <c r="HN34" i="2"/>
  <c r="HM36" i="2"/>
  <c r="HS36" i="2" s="1"/>
  <c r="HM28" i="2"/>
  <c r="HS28" i="2" s="1"/>
  <c r="HN21" i="2"/>
  <c r="HT21" i="2" s="1"/>
  <c r="HN23" i="2"/>
  <c r="HT23" i="2" s="1"/>
  <c r="HM29" i="2"/>
  <c r="HS29" i="2" s="1"/>
  <c r="HN10" i="2"/>
  <c r="HN26" i="2"/>
  <c r="HT26" i="2" s="1"/>
  <c r="HN14" i="2"/>
  <c r="HT14" i="2" s="1"/>
  <c r="HN35" i="2"/>
  <c r="HN11" i="2"/>
  <c r="HT11" i="2" s="1"/>
  <c r="HN19" i="2"/>
  <c r="HT19" i="2" s="1"/>
  <c r="HN31" i="2"/>
  <c r="HT31" i="2" s="1"/>
  <c r="HN36" i="2"/>
  <c r="HT36" i="2" s="1"/>
  <c r="HN18" i="2"/>
  <c r="HT18" i="2" s="1"/>
  <c r="HN13" i="2"/>
  <c r="HT13" i="2" s="1"/>
  <c r="HN25" i="2"/>
  <c r="HT25" i="2" s="1"/>
  <c r="HN33" i="2"/>
  <c r="HT33" i="2" s="1"/>
  <c r="HM42" i="2"/>
  <c r="HS42" i="2" s="1"/>
  <c r="HM12" i="2"/>
  <c r="HS12" i="2" s="1"/>
  <c r="HM11" i="2"/>
  <c r="HS11" i="2" s="1"/>
  <c r="HM38" i="2"/>
  <c r="HS38" i="2" s="1"/>
  <c r="HM30" i="2"/>
  <c r="HS30" i="2" s="1"/>
  <c r="HM22" i="2"/>
  <c r="HS22" i="2" s="1"/>
  <c r="HM14" i="2"/>
  <c r="HS14" i="2" s="1"/>
  <c r="HM31" i="2"/>
  <c r="HS31" i="2" s="1"/>
  <c r="HM25" i="2"/>
  <c r="HS25" i="2" s="1"/>
  <c r="HM33" i="2"/>
  <c r="HS33" i="2" s="1"/>
  <c r="HM44" i="2"/>
  <c r="HS44" i="2" s="1"/>
  <c r="HM16" i="2"/>
  <c r="HS16" i="2" s="1"/>
  <c r="HM21" i="2"/>
  <c r="HS21" i="2" s="1"/>
  <c r="HM13" i="2"/>
  <c r="HS13" i="2" s="1"/>
  <c r="HM43" i="2"/>
  <c r="HM34" i="2"/>
  <c r="HS34" i="2" s="1"/>
  <c r="HM26" i="2"/>
  <c r="HS26" i="2" s="1"/>
  <c r="HM18" i="2"/>
  <c r="HS18" i="2" s="1"/>
  <c r="HM19" i="2"/>
  <c r="HS19" i="2" s="1"/>
  <c r="HM41" i="2"/>
  <c r="HS41" i="2" s="1"/>
  <c r="HM23" i="2"/>
  <c r="HS23" i="2" s="1"/>
  <c r="HM10" i="2"/>
  <c r="HO47" i="4"/>
  <c r="HU47" i="4" s="1"/>
  <c r="HN46" i="4"/>
  <c r="HT46" i="4" s="1"/>
  <c r="HQ46" i="4"/>
  <c r="HN48" i="4"/>
  <c r="HT48" i="4" s="1"/>
  <c r="HO46" i="4"/>
  <c r="HU46" i="4" s="1"/>
  <c r="HM49" i="4"/>
  <c r="HS49" i="4" s="1"/>
  <c r="HP46" i="4"/>
  <c r="HV46" i="4" s="1"/>
  <c r="HR45" i="4"/>
  <c r="HX45" i="4" s="1"/>
  <c r="HR49" i="4"/>
  <c r="HX49" i="4" s="1"/>
  <c r="HQ48" i="4"/>
  <c r="HW48" i="4" s="1"/>
  <c r="HR48" i="4"/>
  <c r="HX48" i="4" s="1"/>
  <c r="HN47" i="4"/>
  <c r="HT47" i="4" s="1"/>
  <c r="HO48" i="4"/>
  <c r="HU48" i="4" s="1"/>
  <c r="HM45" i="4"/>
  <c r="HS45" i="4" s="1"/>
  <c r="HV48" i="2"/>
  <c r="HU48" i="2"/>
  <c r="HU45" i="2"/>
  <c r="HO49" i="4"/>
  <c r="HU49" i="4" s="1"/>
  <c r="HN50" i="4"/>
  <c r="HT50" i="4" s="1"/>
  <c r="HM50" i="4"/>
  <c r="HS50" i="4" s="1"/>
  <c r="HP47" i="4"/>
  <c r="HV47" i="4" s="1"/>
  <c r="HO45" i="4"/>
  <c r="HU45" i="4" s="1"/>
  <c r="HQ49" i="4"/>
  <c r="HW49" i="4" s="1"/>
  <c r="HQ47" i="4"/>
  <c r="HW47" i="4" s="1"/>
  <c r="HP45" i="4"/>
  <c r="HV45" i="4" s="1"/>
  <c r="HP48" i="4"/>
  <c r="HV48" i="4" s="1"/>
  <c r="HQ50" i="4"/>
  <c r="HW50" i="4" s="1"/>
  <c r="HT45" i="4"/>
  <c r="HR47" i="4"/>
  <c r="HX47" i="4" s="1"/>
  <c r="HM48" i="4"/>
  <c r="HS48" i="4" s="1"/>
  <c r="HW46" i="4"/>
  <c r="HX50" i="4"/>
  <c r="HQ45" i="4"/>
  <c r="HW45" i="4" s="1"/>
  <c r="HU15" i="2"/>
  <c r="HT27" i="2"/>
  <c r="HW11" i="2"/>
  <c r="HX48" i="2"/>
  <c r="HV50" i="2"/>
  <c r="HT20" i="2"/>
  <c r="HW44" i="2"/>
  <c r="HW48" i="2"/>
  <c r="HR46" i="4"/>
  <c r="HX46" i="4" s="1"/>
  <c r="HM47" i="4"/>
  <c r="HT49" i="4"/>
  <c r="HM46" i="4"/>
  <c r="HS46" i="4" s="1"/>
  <c r="HV45" i="2"/>
  <c r="HP49" i="4"/>
  <c r="HV49" i="4" s="1"/>
  <c r="HU50" i="4"/>
  <c r="HP50" i="4"/>
  <c r="HV50" i="4" s="1"/>
  <c r="HX20" i="2"/>
  <c r="HV47" i="2"/>
  <c r="HX47" i="2"/>
  <c r="HW50" i="2"/>
  <c r="HU47" i="2"/>
  <c r="HR11" i="4"/>
  <c r="HX11" i="4" s="1"/>
  <c r="HT45" i="2"/>
  <c r="HX45" i="2"/>
  <c r="HT46" i="2"/>
  <c r="HV46" i="2"/>
  <c r="HT49" i="2"/>
  <c r="HX27" i="2"/>
  <c r="HM24" i="4"/>
  <c r="HS24" i="4" s="1"/>
  <c r="HU35" i="2"/>
  <c r="HM39" i="4"/>
  <c r="HS39" i="4" s="1"/>
  <c r="HM23" i="4"/>
  <c r="HS23" i="4" s="1"/>
  <c r="HN43" i="4"/>
  <c r="HT43" i="4" s="1"/>
  <c r="HV32" i="2"/>
  <c r="HV19" i="2"/>
  <c r="HX33" i="2"/>
  <c r="HR24" i="4"/>
  <c r="HX24" i="4" s="1"/>
  <c r="HN25" i="4"/>
  <c r="HT25" i="4" s="1"/>
  <c r="HN16" i="4"/>
  <c r="HT16" i="4" s="1"/>
  <c r="HV25" i="2"/>
  <c r="HP10" i="4"/>
  <c r="HV10" i="4" s="1"/>
  <c r="HU21" i="2"/>
  <c r="HU28" i="2"/>
  <c r="HX32" i="2"/>
  <c r="HP19" i="4"/>
  <c r="HV19" i="4" s="1"/>
  <c r="HO18" i="4"/>
  <c r="HU18" i="4" s="1"/>
  <c r="HN19" i="4"/>
  <c r="HT19" i="4" s="1"/>
  <c r="HQ10" i="4"/>
  <c r="HW10" i="4" s="1"/>
  <c r="HR18" i="4"/>
  <c r="HX18" i="4" s="1"/>
  <c r="HV43" i="2"/>
  <c r="HW10" i="2"/>
  <c r="HP40" i="4"/>
  <c r="HV40" i="4" s="1"/>
  <c r="HR25" i="4"/>
  <c r="HX25" i="4" s="1"/>
  <c r="HS43" i="2"/>
  <c r="HR27" i="4"/>
  <c r="HX27" i="4" s="1"/>
  <c r="HP24" i="4"/>
  <c r="HV24" i="4" s="1"/>
  <c r="HN11" i="4"/>
  <c r="HT11" i="4" s="1"/>
  <c r="HO16" i="4"/>
  <c r="HU16" i="4" s="1"/>
  <c r="HR19" i="4"/>
  <c r="HX19" i="4" s="1"/>
  <c r="HX31" i="2"/>
  <c r="HP23" i="4"/>
  <c r="HV23" i="4" s="1"/>
  <c r="HQ44" i="4"/>
  <c r="HW44" i="4" s="1"/>
  <c r="HQ18" i="4"/>
  <c r="HW18" i="4" s="1"/>
  <c r="HV11" i="2"/>
  <c r="HM44" i="4"/>
  <c r="HS44" i="4" s="1"/>
  <c r="HW41" i="2"/>
  <c r="HQ36" i="4"/>
  <c r="HW36" i="4" s="1"/>
  <c r="HM32" i="4"/>
  <c r="HS32" i="4" s="1"/>
  <c r="HO39" i="4"/>
  <c r="HU39" i="4" s="1"/>
  <c r="HP28" i="4"/>
  <c r="HV28" i="4" s="1"/>
  <c r="HV28" i="2"/>
  <c r="HP11" i="4"/>
  <c r="HV11" i="4" s="1"/>
  <c r="HN28" i="4"/>
  <c r="HT28" i="4" s="1"/>
  <c r="HP16" i="4"/>
  <c r="HV16" i="4" s="1"/>
  <c r="HU42" i="2"/>
  <c r="HW20" i="2"/>
  <c r="HX43" i="2"/>
  <c r="HW15" i="2"/>
  <c r="HX21" i="2"/>
  <c r="HP25" i="4"/>
  <c r="HV25" i="4" s="1"/>
  <c r="HX16" i="2"/>
  <c r="HV44" i="2"/>
  <c r="HU19" i="2"/>
  <c r="HR10" i="4"/>
  <c r="HX10" i="4" s="1"/>
  <c r="HW24" i="2"/>
  <c r="HM31" i="4"/>
  <c r="HS31" i="4" s="1"/>
  <c r="HM27" i="4"/>
  <c r="HS27" i="4" s="1"/>
  <c r="HX29" i="2"/>
  <c r="HW38" i="2"/>
  <c r="HP18" i="4"/>
  <c r="HV18" i="4" s="1"/>
  <c r="HM36" i="4"/>
  <c r="HS36" i="4" s="1"/>
  <c r="HO10" i="4"/>
  <c r="HU10" i="4" s="1"/>
  <c r="HP31" i="4"/>
  <c r="HV31" i="4" s="1"/>
  <c r="HM11" i="4"/>
  <c r="HS11" i="4" s="1"/>
  <c r="HT17" i="2"/>
  <c r="HP27" i="4"/>
  <c r="HV27" i="4" s="1"/>
  <c r="HM18" i="4"/>
  <c r="HS18" i="4" s="1"/>
  <c r="HM28" i="4"/>
  <c r="HS28" i="4" s="1"/>
  <c r="HV16" i="2"/>
  <c r="HM26" i="4"/>
  <c r="HS26" i="4" s="1"/>
  <c r="HQ28" i="4"/>
  <c r="HW28" i="4" s="1"/>
  <c r="HM16" i="4"/>
  <c r="HS16" i="4" s="1"/>
  <c r="HV23" i="2"/>
  <c r="HW23" i="2"/>
  <c r="HP32" i="4"/>
  <c r="HV32" i="4" s="1"/>
  <c r="HP39" i="4"/>
  <c r="HV39" i="4" s="1"/>
  <c r="HM19" i="4"/>
  <c r="HS19" i="4" s="1"/>
  <c r="HN17" i="4"/>
  <c r="HT17" i="4" s="1"/>
  <c r="HR17" i="4"/>
  <c r="HX17" i="4" s="1"/>
  <c r="HP29" i="4"/>
  <c r="HV29" i="4" s="1"/>
  <c r="HP21" i="4"/>
  <c r="HV21" i="4" s="1"/>
  <c r="HP13" i="4"/>
  <c r="HV13" i="4" s="1"/>
  <c r="HP36" i="4"/>
  <c r="HV36" i="4" s="1"/>
  <c r="HM41" i="4"/>
  <c r="HS41" i="4" s="1"/>
  <c r="HP20" i="4"/>
  <c r="HV20" i="4" s="1"/>
  <c r="HP12" i="4"/>
  <c r="HV12" i="4" s="1"/>
  <c r="HM29" i="4"/>
  <c r="HS29" i="4" s="1"/>
  <c r="HP34" i="4"/>
  <c r="HV34" i="4" s="1"/>
  <c r="HQ27" i="4"/>
  <c r="HW27" i="4" s="1"/>
  <c r="HO31" i="4"/>
  <c r="HU31" i="4" s="1"/>
  <c r="HR21" i="4"/>
  <c r="HX21" i="4" s="1"/>
  <c r="HQ13" i="4"/>
  <c r="HW13" i="4" s="1"/>
  <c r="HM17" i="4"/>
  <c r="HS17" i="4" s="1"/>
  <c r="HO17" i="4"/>
  <c r="HU17" i="4" s="1"/>
  <c r="HQ12" i="4"/>
  <c r="HW12" i="4" s="1"/>
  <c r="HR40" i="4"/>
  <c r="HX40" i="4" s="1"/>
  <c r="HO42" i="4"/>
  <c r="HU42" i="4" s="1"/>
  <c r="HM20" i="4"/>
  <c r="HS20" i="4" s="1"/>
  <c r="HR29" i="4"/>
  <c r="HX29" i="4" s="1"/>
  <c r="HO19" i="4"/>
  <c r="HU19" i="4" s="1"/>
  <c r="HP26" i="4"/>
  <c r="HV26" i="4" s="1"/>
  <c r="HM38" i="4"/>
  <c r="HS38" i="4" s="1"/>
  <c r="HO26" i="4"/>
  <c r="HU26" i="4" s="1"/>
  <c r="HR37" i="4"/>
  <c r="HX37" i="4" s="1"/>
  <c r="HR41" i="4"/>
  <c r="HX41" i="4" s="1"/>
  <c r="HQ20" i="4"/>
  <c r="HW20" i="4" s="1"/>
  <c r="HN20" i="4"/>
  <c r="HT20" i="4" s="1"/>
  <c r="HP44" i="4"/>
  <c r="HV44" i="4" s="1"/>
  <c r="HP15" i="4"/>
  <c r="HV15" i="4" s="1"/>
  <c r="HP41" i="4"/>
  <c r="HV41" i="4" s="1"/>
  <c r="HQ14" i="4"/>
  <c r="HW14" i="4" s="1"/>
  <c r="HQ22" i="4"/>
  <c r="HW22" i="4" s="1"/>
  <c r="HQ21" i="4"/>
  <c r="HW21" i="4" s="1"/>
  <c r="HQ41" i="4"/>
  <c r="HW41" i="4" s="1"/>
  <c r="HQ31" i="4"/>
  <c r="HW31" i="4" s="1"/>
  <c r="HQ39" i="4"/>
  <c r="HW39" i="4" s="1"/>
  <c r="HR16" i="4"/>
  <c r="HX16" i="4" s="1"/>
  <c r="HR23" i="4"/>
  <c r="HX23" i="4" s="1"/>
  <c r="HO13" i="4"/>
  <c r="HU13" i="4" s="1"/>
  <c r="HO21" i="4"/>
  <c r="HU21" i="4" s="1"/>
  <c r="HQ15" i="4"/>
  <c r="HW15" i="4" s="1"/>
  <c r="HQ34" i="4"/>
  <c r="HW34" i="4" s="1"/>
  <c r="HQ11" i="4"/>
  <c r="HW11" i="4" s="1"/>
  <c r="HR12" i="4"/>
  <c r="HX12" i="4" s="1"/>
  <c r="HR20" i="4"/>
  <c r="HX20" i="4" s="1"/>
  <c r="HR33" i="4"/>
  <c r="HX33" i="4" s="1"/>
  <c r="HQ24" i="4"/>
  <c r="HW24" i="4" s="1"/>
  <c r="HN37" i="4"/>
  <c r="HT37" i="4" s="1"/>
  <c r="HP22" i="4"/>
  <c r="HV22" i="4" s="1"/>
  <c r="HR34" i="4"/>
  <c r="HX34" i="4" s="1"/>
  <c r="HR22" i="4"/>
  <c r="HX22" i="4" s="1"/>
  <c r="HO24" i="4"/>
  <c r="HU24" i="4" s="1"/>
  <c r="HO34" i="4"/>
  <c r="HU34" i="4" s="1"/>
  <c r="HN13" i="4"/>
  <c r="HT13" i="4" s="1"/>
  <c r="HN21" i="4"/>
  <c r="HT21" i="4" s="1"/>
  <c r="HN41" i="4"/>
  <c r="HT41" i="4" s="1"/>
  <c r="HN18" i="4"/>
  <c r="HT18" i="4" s="1"/>
  <c r="HO29" i="4"/>
  <c r="HU29" i="4" s="1"/>
  <c r="HO14" i="4"/>
  <c r="HU14" i="4" s="1"/>
  <c r="HO30" i="4"/>
  <c r="HU30" i="4" s="1"/>
  <c r="HO23" i="4"/>
  <c r="HU23" i="4" s="1"/>
  <c r="HO32" i="4"/>
  <c r="HU32" i="4" s="1"/>
  <c r="HO40" i="4"/>
  <c r="HU40" i="4" s="1"/>
  <c r="HN38" i="4"/>
  <c r="HT38" i="4" s="1"/>
  <c r="HN34" i="4"/>
  <c r="HT34" i="4" s="1"/>
  <c r="HN36" i="4"/>
  <c r="HT36" i="4" s="1"/>
  <c r="HN35" i="4"/>
  <c r="HT35" i="4" s="1"/>
  <c r="HP33" i="4"/>
  <c r="HV33" i="4" s="1"/>
  <c r="HQ29" i="4"/>
  <c r="HW29" i="4" s="1"/>
  <c r="HM30" i="4"/>
  <c r="HM15" i="4"/>
  <c r="HQ42" i="4"/>
  <c r="HW42" i="4" s="1"/>
  <c r="HM25" i="4"/>
  <c r="HR14" i="4"/>
  <c r="HX14" i="4" s="1"/>
  <c r="HR32" i="4"/>
  <c r="HX32" i="4" s="1"/>
  <c r="HR35" i="4"/>
  <c r="HX35" i="4" s="1"/>
  <c r="HR43" i="4"/>
  <c r="HX43" i="4" s="1"/>
  <c r="HO37" i="4"/>
  <c r="HU37" i="4" s="1"/>
  <c r="HN10" i="4"/>
  <c r="HT10" i="4" s="1"/>
  <c r="HM40" i="4"/>
  <c r="HP35" i="4"/>
  <c r="HV35" i="4" s="1"/>
  <c r="HP37" i="4"/>
  <c r="HV37" i="4" s="1"/>
  <c r="HM12" i="4"/>
  <c r="HQ23" i="4"/>
  <c r="HW23" i="4" s="1"/>
  <c r="HQ26" i="4"/>
  <c r="HW26" i="4" s="1"/>
  <c r="HQ37" i="4"/>
  <c r="HW37" i="4" s="1"/>
  <c r="HQ17" i="4"/>
  <c r="HW17" i="4" s="1"/>
  <c r="HQ25" i="4"/>
  <c r="HW25" i="4" s="1"/>
  <c r="HQ33" i="4"/>
  <c r="HW33" i="4" s="1"/>
  <c r="HQ35" i="4"/>
  <c r="HW35" i="4" s="1"/>
  <c r="HQ43" i="4"/>
  <c r="HW43" i="4" s="1"/>
  <c r="HM33" i="4"/>
  <c r="HM35" i="4"/>
  <c r="HM43" i="4"/>
  <c r="HM34" i="4"/>
  <c r="HM42" i="4"/>
  <c r="HN29" i="4"/>
  <c r="HT29" i="4" s="1"/>
  <c r="HQ19" i="4"/>
  <c r="HW19" i="4" s="1"/>
  <c r="HP14" i="4"/>
  <c r="HV14" i="4" s="1"/>
  <c r="HR42" i="4"/>
  <c r="HX42" i="4" s="1"/>
  <c r="HR13" i="4"/>
  <c r="HX13" i="4" s="1"/>
  <c r="HO25" i="4"/>
  <c r="HU25" i="4" s="1"/>
  <c r="HO35" i="4"/>
  <c r="HU35" i="4" s="1"/>
  <c r="HO38" i="4"/>
  <c r="HU38" i="4" s="1"/>
  <c r="HO11" i="4"/>
  <c r="HU11" i="4" s="1"/>
  <c r="HO27" i="4"/>
  <c r="HU27" i="4" s="1"/>
  <c r="HO36" i="4"/>
  <c r="HU36" i="4" s="1"/>
  <c r="HO44" i="4"/>
  <c r="HU44" i="4" s="1"/>
  <c r="HN30" i="4"/>
  <c r="HT30" i="4" s="1"/>
  <c r="HN15" i="4"/>
  <c r="HT15" i="4" s="1"/>
  <c r="HN23" i="4"/>
  <c r="HT23" i="4" s="1"/>
  <c r="HN42" i="4"/>
  <c r="HT42" i="4" s="1"/>
  <c r="HN32" i="4"/>
  <c r="HT32" i="4" s="1"/>
  <c r="HN40" i="4"/>
  <c r="HT40" i="4" s="1"/>
  <c r="HN31" i="4"/>
  <c r="HT31" i="4" s="1"/>
  <c r="HN39" i="4"/>
  <c r="HT39" i="4" s="1"/>
  <c r="HO15" i="4"/>
  <c r="HU15" i="4" s="1"/>
  <c r="HN27" i="4"/>
  <c r="HT27" i="4" s="1"/>
  <c r="HN44" i="4"/>
  <c r="HT44" i="4" s="1"/>
  <c r="HP42" i="4"/>
  <c r="HV42" i="4" s="1"/>
  <c r="HQ32" i="4"/>
  <c r="HW32" i="4" s="1"/>
  <c r="HM37" i="4"/>
  <c r="HR30" i="4"/>
  <c r="HX30" i="4" s="1"/>
  <c r="HN26" i="4"/>
  <c r="HT26" i="4" s="1"/>
  <c r="HP43" i="4"/>
  <c r="HV43" i="4" s="1"/>
  <c r="HP17" i="4"/>
  <c r="HV17" i="4" s="1"/>
  <c r="HP30" i="4"/>
  <c r="HV30" i="4" s="1"/>
  <c r="HP38" i="4"/>
  <c r="HV38" i="4" s="1"/>
  <c r="HO22" i="4"/>
  <c r="HU22" i="4" s="1"/>
  <c r="HQ16" i="4"/>
  <c r="HW16" i="4" s="1"/>
  <c r="HQ40" i="4"/>
  <c r="HW40" i="4" s="1"/>
  <c r="HQ30" i="4"/>
  <c r="HW30" i="4" s="1"/>
  <c r="HQ38" i="4"/>
  <c r="HW38" i="4" s="1"/>
  <c r="HM14" i="4"/>
  <c r="HM22" i="4"/>
  <c r="HM13" i="4"/>
  <c r="HM21" i="4"/>
  <c r="HN12" i="4"/>
  <c r="HT12" i="4" s="1"/>
  <c r="HR28" i="4"/>
  <c r="HX28" i="4" s="1"/>
  <c r="HR15" i="4"/>
  <c r="HX15" i="4" s="1"/>
  <c r="HR26" i="4"/>
  <c r="HX26" i="4" s="1"/>
  <c r="HR38" i="4"/>
  <c r="HX38" i="4" s="1"/>
  <c r="HR36" i="4"/>
  <c r="HX36" i="4" s="1"/>
  <c r="HR44" i="4"/>
  <c r="HX44" i="4" s="1"/>
  <c r="HR31" i="4"/>
  <c r="HX31" i="4" s="1"/>
  <c r="HR39" i="4"/>
  <c r="HX39" i="4" s="1"/>
  <c r="HO43" i="4"/>
  <c r="HU43" i="4" s="1"/>
  <c r="HO12" i="4"/>
  <c r="HU12" i="4" s="1"/>
  <c r="HO20" i="4"/>
  <c r="HU20" i="4" s="1"/>
  <c r="HO28" i="4"/>
  <c r="HU28" i="4" s="1"/>
  <c r="HO33" i="4"/>
  <c r="HU33" i="4" s="1"/>
  <c r="HO41" i="4"/>
  <c r="HU41" i="4" s="1"/>
  <c r="HN24" i="4"/>
  <c r="HT24" i="4" s="1"/>
  <c r="HN33" i="4"/>
  <c r="HT33" i="4" s="1"/>
  <c r="HN14" i="4"/>
  <c r="HT14" i="4" s="1"/>
  <c r="HN22" i="4"/>
  <c r="HT22" i="4" s="1"/>
  <c r="HU39" i="2"/>
  <c r="HX40" i="2"/>
  <c r="HT34" i="2"/>
  <c r="HU34" i="2"/>
  <c r="HV13" i="2"/>
  <c r="HL20" i="1"/>
  <c r="HR20" i="1" s="1"/>
  <c r="HL36" i="1"/>
  <c r="HR36" i="1" s="1"/>
  <c r="HL41" i="1"/>
  <c r="HR41" i="1" s="1"/>
  <c r="HL37" i="1"/>
  <c r="HR37" i="1" s="1"/>
  <c r="HL33" i="1"/>
  <c r="HR33" i="1" s="1"/>
  <c r="HL29" i="1"/>
  <c r="HR29" i="1" s="1"/>
  <c r="HL25" i="1"/>
  <c r="HR25" i="1" s="1"/>
  <c r="HL21" i="1"/>
  <c r="HR21" i="1" s="1"/>
  <c r="HL17" i="1"/>
  <c r="HR17" i="1" s="1"/>
  <c r="HL43" i="1"/>
  <c r="HR43" i="1" s="1"/>
  <c r="HL39" i="1"/>
  <c r="HR39" i="1" s="1"/>
  <c r="HL35" i="1"/>
  <c r="HR35" i="1" s="1"/>
  <c r="HL31" i="1"/>
  <c r="HR31" i="1" s="1"/>
  <c r="HL27" i="1"/>
  <c r="HR27" i="1" s="1"/>
  <c r="HL23" i="1"/>
  <c r="HR23" i="1" s="1"/>
  <c r="HL19" i="1"/>
  <c r="HR19" i="1" s="1"/>
  <c r="HL15" i="1"/>
  <c r="HR15" i="1" s="1"/>
  <c r="HL13" i="1"/>
  <c r="HR13" i="1" s="1"/>
  <c r="HL11" i="1"/>
  <c r="HR11" i="1" s="1"/>
  <c r="HL44" i="1"/>
  <c r="HR44" i="1" s="1"/>
  <c r="HL28" i="1"/>
  <c r="HR28" i="1" s="1"/>
  <c r="HL12" i="1"/>
  <c r="HR12" i="1" s="1"/>
  <c r="HL42" i="1"/>
  <c r="HR42" i="1" s="1"/>
  <c r="HL38" i="1"/>
  <c r="HR38" i="1" s="1"/>
  <c r="HL34" i="1"/>
  <c r="HR34" i="1" s="1"/>
  <c r="HL30" i="1"/>
  <c r="HR30" i="1" s="1"/>
  <c r="HL26" i="1"/>
  <c r="HR26" i="1" s="1"/>
  <c r="HL22" i="1"/>
  <c r="HR22" i="1" s="1"/>
  <c r="HL18" i="1"/>
  <c r="HR18" i="1" s="1"/>
  <c r="HL14" i="1"/>
  <c r="HR14" i="1" s="1"/>
  <c r="HL10" i="1"/>
  <c r="HR10" i="1" s="1"/>
  <c r="HL40" i="1"/>
  <c r="HR40" i="1" s="1"/>
  <c r="HL32" i="1"/>
  <c r="HR32" i="1" s="1"/>
  <c r="HL24" i="1"/>
  <c r="HR24" i="1" s="1"/>
  <c r="HL16" i="1"/>
  <c r="HR16" i="1" s="1"/>
  <c r="HK41" i="1"/>
  <c r="HQ41" i="1" s="1"/>
  <c r="HK37" i="1"/>
  <c r="HQ37" i="1" s="1"/>
  <c r="HK33" i="1"/>
  <c r="HQ33" i="1" s="1"/>
  <c r="HK29" i="1"/>
  <c r="HQ29" i="1" s="1"/>
  <c r="HK25" i="1"/>
  <c r="HQ25" i="1" s="1"/>
  <c r="HK21" i="1"/>
  <c r="HQ21" i="1" s="1"/>
  <c r="HK17" i="1"/>
  <c r="HQ17" i="1" s="1"/>
  <c r="HK13" i="1"/>
  <c r="HQ13" i="1" s="1"/>
  <c r="HK43" i="1"/>
  <c r="HQ43" i="1" s="1"/>
  <c r="HK39" i="1"/>
  <c r="HQ39" i="1" s="1"/>
  <c r="HK35" i="1"/>
  <c r="HQ35" i="1" s="1"/>
  <c r="HK31" i="1"/>
  <c r="HQ31" i="1" s="1"/>
  <c r="HK27" i="1"/>
  <c r="HQ27" i="1" s="1"/>
  <c r="HK23" i="1"/>
  <c r="HQ23" i="1" s="1"/>
  <c r="HK19" i="1"/>
  <c r="HQ19" i="1" s="1"/>
  <c r="HK15" i="1"/>
  <c r="HQ15" i="1" s="1"/>
  <c r="HK11" i="1"/>
  <c r="HQ11" i="1" s="1"/>
  <c r="HK42" i="1"/>
  <c r="HQ42" i="1" s="1"/>
  <c r="HK38" i="1"/>
  <c r="HQ38" i="1" s="1"/>
  <c r="HK34" i="1"/>
  <c r="HQ34" i="1" s="1"/>
  <c r="HK30" i="1"/>
  <c r="HQ30" i="1" s="1"/>
  <c r="HK26" i="1"/>
  <c r="HQ26" i="1" s="1"/>
  <c r="HK22" i="1"/>
  <c r="HQ22" i="1" s="1"/>
  <c r="HK18" i="1"/>
  <c r="HQ18" i="1" s="1"/>
  <c r="HK14" i="1"/>
  <c r="HQ14" i="1" s="1"/>
  <c r="HK10" i="1"/>
  <c r="HQ10" i="1" s="1"/>
  <c r="HK44" i="1"/>
  <c r="HQ44" i="1" s="1"/>
  <c r="HK40" i="1"/>
  <c r="HQ40" i="1" s="1"/>
  <c r="HK36" i="1"/>
  <c r="HQ36" i="1" s="1"/>
  <c r="HK32" i="1"/>
  <c r="HQ32" i="1" s="1"/>
  <c r="HK28" i="1"/>
  <c r="HQ28" i="1" s="1"/>
  <c r="HK24" i="1"/>
  <c r="HQ24" i="1" s="1"/>
  <c r="HK20" i="1"/>
  <c r="HQ20" i="1" s="1"/>
  <c r="HK16" i="1"/>
  <c r="HQ16" i="1" s="1"/>
  <c r="HK12" i="1"/>
  <c r="HQ12" i="1" s="1"/>
  <c r="HH12" i="1"/>
  <c r="HN12" i="1" s="1"/>
  <c r="HH14" i="1"/>
  <c r="HN14" i="1" s="1"/>
  <c r="HJ23" i="1"/>
  <c r="HJ31" i="1"/>
  <c r="HJ39" i="1"/>
  <c r="HH19" i="1"/>
  <c r="HN19" i="1" s="1"/>
  <c r="HH30" i="1"/>
  <c r="HN30" i="1" s="1"/>
  <c r="HH21" i="1"/>
  <c r="HN21" i="1" s="1"/>
  <c r="HH28" i="1"/>
  <c r="HN28" i="1" s="1"/>
  <c r="HH44" i="1"/>
  <c r="HN44" i="1" s="1"/>
  <c r="HH35" i="1"/>
  <c r="HN35" i="1" s="1"/>
  <c r="HH37" i="1"/>
  <c r="HN37" i="1" s="1"/>
  <c r="HJ27" i="1"/>
  <c r="HJ35" i="1"/>
  <c r="HJ43" i="1"/>
  <c r="HJ11" i="1"/>
  <c r="HJ15" i="1"/>
  <c r="HJ17" i="1"/>
  <c r="HJ19" i="1"/>
  <c r="HH11" i="1"/>
  <c r="HN11" i="1" s="1"/>
  <c r="HH27" i="1"/>
  <c r="HN27" i="1" s="1"/>
  <c r="HH32" i="1"/>
  <c r="HN32" i="1" s="1"/>
  <c r="HJ33" i="1"/>
  <c r="HJ13" i="1"/>
  <c r="HJ29" i="1"/>
  <c r="HH16" i="1"/>
  <c r="HN16" i="1" s="1"/>
  <c r="HH25" i="1"/>
  <c r="HN25" i="1" s="1"/>
  <c r="HH41" i="1"/>
  <c r="HN41" i="1" s="1"/>
  <c r="HH43" i="1"/>
  <c r="HN43" i="1" s="1"/>
  <c r="HH22" i="1"/>
  <c r="HN22" i="1" s="1"/>
  <c r="HH38" i="1"/>
  <c r="HN38" i="1" s="1"/>
  <c r="HJ36" i="1"/>
  <c r="HJ24" i="1"/>
  <c r="HJ40" i="1"/>
  <c r="HJ12" i="1"/>
  <c r="HH13" i="1"/>
  <c r="HN13" i="1" s="1"/>
  <c r="HH20" i="1"/>
  <c r="HN20" i="1" s="1"/>
  <c r="HJ21" i="1"/>
  <c r="HJ28" i="1"/>
  <c r="HH29" i="1"/>
  <c r="HN29" i="1" s="1"/>
  <c r="HH36" i="1"/>
  <c r="HN36" i="1" s="1"/>
  <c r="HJ37" i="1"/>
  <c r="HJ44" i="1"/>
  <c r="HJ20" i="1"/>
  <c r="HJ16" i="1"/>
  <c r="HH17" i="1"/>
  <c r="HN17" i="1" s="1"/>
  <c r="HH24" i="1"/>
  <c r="HN24" i="1" s="1"/>
  <c r="HJ25" i="1"/>
  <c r="HJ32" i="1"/>
  <c r="HH33" i="1"/>
  <c r="HN33" i="1" s="1"/>
  <c r="HH40" i="1"/>
  <c r="HN40" i="1" s="1"/>
  <c r="HJ41" i="1"/>
  <c r="HH10" i="1"/>
  <c r="HN10" i="1" s="1"/>
  <c r="HJ14" i="1"/>
  <c r="HH15" i="1"/>
  <c r="HN15" i="1" s="1"/>
  <c r="HH18" i="1"/>
  <c r="HN18" i="1" s="1"/>
  <c r="HJ22" i="1"/>
  <c r="HH23" i="1"/>
  <c r="HN23" i="1" s="1"/>
  <c r="HH26" i="1"/>
  <c r="HN26" i="1" s="1"/>
  <c r="HJ30" i="1"/>
  <c r="HH31" i="1"/>
  <c r="HN31" i="1" s="1"/>
  <c r="HH34" i="1"/>
  <c r="HN34" i="1" s="1"/>
  <c r="HJ38" i="1"/>
  <c r="HH39" i="1"/>
  <c r="HN39" i="1" s="1"/>
  <c r="HH42" i="1"/>
  <c r="HN42" i="1" s="1"/>
  <c r="HJ10" i="1"/>
  <c r="HJ18" i="1"/>
  <c r="HJ26" i="1"/>
  <c r="HJ34" i="1"/>
  <c r="HJ42" i="1"/>
  <c r="HI10" i="1"/>
  <c r="HO10" i="1" s="1"/>
  <c r="HG11" i="1"/>
  <c r="HM11" i="1" s="1"/>
  <c r="HI12" i="1"/>
  <c r="HO12" i="1" s="1"/>
  <c r="HG13" i="1"/>
  <c r="HM13" i="1" s="1"/>
  <c r="HI14" i="1"/>
  <c r="HO14" i="1" s="1"/>
  <c r="HG15" i="1"/>
  <c r="HM15" i="1" s="1"/>
  <c r="HI16" i="1"/>
  <c r="HO16" i="1" s="1"/>
  <c r="HG17" i="1"/>
  <c r="HM17" i="1" s="1"/>
  <c r="HI18" i="1"/>
  <c r="HO18" i="1" s="1"/>
  <c r="HG19" i="1"/>
  <c r="HM19" i="1" s="1"/>
  <c r="HI20" i="1"/>
  <c r="HO20" i="1" s="1"/>
  <c r="HG21" i="1"/>
  <c r="HM21" i="1" s="1"/>
  <c r="HI22" i="1"/>
  <c r="HO22" i="1" s="1"/>
  <c r="HG23" i="1"/>
  <c r="HM23" i="1" s="1"/>
  <c r="HI24" i="1"/>
  <c r="HO24" i="1" s="1"/>
  <c r="HG25" i="1"/>
  <c r="HM25" i="1" s="1"/>
  <c r="HI26" i="1"/>
  <c r="HO26" i="1" s="1"/>
  <c r="HG27" i="1"/>
  <c r="HM27" i="1" s="1"/>
  <c r="HI28" i="1"/>
  <c r="HO28" i="1" s="1"/>
  <c r="HG29" i="1"/>
  <c r="HM29" i="1" s="1"/>
  <c r="HI30" i="1"/>
  <c r="HO30" i="1" s="1"/>
  <c r="HG31" i="1"/>
  <c r="HM31" i="1" s="1"/>
  <c r="HI32" i="1"/>
  <c r="HO32" i="1" s="1"/>
  <c r="HG33" i="1"/>
  <c r="HM33" i="1" s="1"/>
  <c r="HI34" i="1"/>
  <c r="HO34" i="1" s="1"/>
  <c r="HG35" i="1"/>
  <c r="HM35" i="1" s="1"/>
  <c r="HI36" i="1"/>
  <c r="HO36" i="1" s="1"/>
  <c r="HG37" i="1"/>
  <c r="HM37" i="1" s="1"/>
  <c r="HI38" i="1"/>
  <c r="HO38" i="1" s="1"/>
  <c r="HG39" i="1"/>
  <c r="HM39" i="1" s="1"/>
  <c r="HI40" i="1"/>
  <c r="HO40" i="1" s="1"/>
  <c r="HG41" i="1"/>
  <c r="HM41" i="1" s="1"/>
  <c r="HI42" i="1"/>
  <c r="HO42" i="1" s="1"/>
  <c r="HG43" i="1"/>
  <c r="HM43" i="1" s="1"/>
  <c r="HI44" i="1"/>
  <c r="HO44" i="1" s="1"/>
  <c r="HG10" i="1"/>
  <c r="HM10" i="1" s="1"/>
  <c r="HI11" i="1"/>
  <c r="HO11" i="1" s="1"/>
  <c r="HG12" i="1"/>
  <c r="HM12" i="1" s="1"/>
  <c r="HI13" i="1"/>
  <c r="HO13" i="1" s="1"/>
  <c r="HG14" i="1"/>
  <c r="HM14" i="1" s="1"/>
  <c r="HI15" i="1"/>
  <c r="HO15" i="1" s="1"/>
  <c r="HG16" i="1"/>
  <c r="HM16" i="1" s="1"/>
  <c r="HI17" i="1"/>
  <c r="HO17" i="1" s="1"/>
  <c r="HG18" i="1"/>
  <c r="HM18" i="1" s="1"/>
  <c r="HI19" i="1"/>
  <c r="HO19" i="1" s="1"/>
  <c r="HG20" i="1"/>
  <c r="HM20" i="1" s="1"/>
  <c r="HI21" i="1"/>
  <c r="HO21" i="1" s="1"/>
  <c r="HG22" i="1"/>
  <c r="HM22" i="1" s="1"/>
  <c r="HI23" i="1"/>
  <c r="HO23" i="1" s="1"/>
  <c r="HG24" i="1"/>
  <c r="HM24" i="1" s="1"/>
  <c r="HI25" i="1"/>
  <c r="HO25" i="1" s="1"/>
  <c r="HG26" i="1"/>
  <c r="HM26" i="1" s="1"/>
  <c r="HI27" i="1"/>
  <c r="HO27" i="1" s="1"/>
  <c r="HG28" i="1"/>
  <c r="HM28" i="1" s="1"/>
  <c r="HI29" i="1"/>
  <c r="HO29" i="1" s="1"/>
  <c r="HG30" i="1"/>
  <c r="HM30" i="1" s="1"/>
  <c r="HI31" i="1"/>
  <c r="HO31" i="1" s="1"/>
  <c r="HG32" i="1"/>
  <c r="HM32" i="1" s="1"/>
  <c r="HI33" i="1"/>
  <c r="HO33" i="1" s="1"/>
  <c r="HG34" i="1"/>
  <c r="HM34" i="1" s="1"/>
  <c r="HI35" i="1"/>
  <c r="HO35" i="1" s="1"/>
  <c r="HG36" i="1"/>
  <c r="HM36" i="1" s="1"/>
  <c r="HI37" i="1"/>
  <c r="HO37" i="1" s="1"/>
  <c r="HG38" i="1"/>
  <c r="HM38" i="1" s="1"/>
  <c r="HI39" i="1"/>
  <c r="HO39" i="1" s="1"/>
  <c r="HG40" i="1"/>
  <c r="HM40" i="1" s="1"/>
  <c r="HI41" i="1"/>
  <c r="HO41" i="1" s="1"/>
  <c r="HG42" i="1"/>
  <c r="HM42" i="1" s="1"/>
  <c r="HI43" i="1"/>
  <c r="HO43" i="1" s="1"/>
  <c r="HG44" i="1"/>
  <c r="HM44" i="1" s="1"/>
  <c r="HU51" i="4" l="1"/>
  <c r="HU4" i="4" s="1"/>
  <c r="D5" i="3" s="1"/>
  <c r="HW51" i="4"/>
  <c r="HW4" i="4" s="1"/>
  <c r="F5" i="3" s="1"/>
  <c r="HT51" i="4"/>
  <c r="HT4" i="4" s="1"/>
  <c r="C5" i="3" s="1"/>
  <c r="HV51" i="4"/>
  <c r="HV4" i="4" s="1"/>
  <c r="E5" i="3" s="1"/>
  <c r="HY46" i="4"/>
  <c r="HY48" i="4"/>
  <c r="HY45" i="4"/>
  <c r="HY49" i="4"/>
  <c r="HS47" i="4"/>
  <c r="HY47" i="4"/>
  <c r="HY50" i="4"/>
  <c r="HS45" i="2"/>
  <c r="HY45" i="2"/>
  <c r="HS47" i="2"/>
  <c r="HY47" i="2"/>
  <c r="HS49" i="2"/>
  <c r="HY49" i="2"/>
  <c r="HS46" i="2"/>
  <c r="HY46" i="2"/>
  <c r="HY48" i="2"/>
  <c r="HS48" i="2"/>
  <c r="HY50" i="2"/>
  <c r="HS50" i="2"/>
  <c r="HY13" i="2"/>
  <c r="HT35" i="2"/>
  <c r="HY35" i="2"/>
  <c r="HV20" i="2"/>
  <c r="HV51" i="2" s="1"/>
  <c r="HV4" i="2" s="1"/>
  <c r="E4" i="3" s="1"/>
  <c r="HY20" i="2"/>
  <c r="HY41" i="2"/>
  <c r="HY25" i="2"/>
  <c r="HX41" i="2"/>
  <c r="HX51" i="2" s="1"/>
  <c r="HX4" i="2" s="1"/>
  <c r="G4" i="3" s="1"/>
  <c r="HY15" i="2"/>
  <c r="HY37" i="2"/>
  <c r="HY28" i="2"/>
  <c r="HY33" i="2"/>
  <c r="HY27" i="2"/>
  <c r="HY31" i="2"/>
  <c r="HY32" i="2"/>
  <c r="HY26" i="2"/>
  <c r="HY12" i="2"/>
  <c r="HY11" i="2"/>
  <c r="HY36" i="2"/>
  <c r="HY29" i="2"/>
  <c r="HY16" i="2"/>
  <c r="HY21" i="2"/>
  <c r="HY43" i="2"/>
  <c r="HY23" i="2"/>
  <c r="HY30" i="2"/>
  <c r="HY18" i="4"/>
  <c r="HY19" i="2"/>
  <c r="HY42" i="2"/>
  <c r="HY44" i="2"/>
  <c r="HW19" i="2"/>
  <c r="HW51" i="2" s="1"/>
  <c r="HW4" i="2" s="1"/>
  <c r="F4" i="3" s="1"/>
  <c r="HY14" i="2"/>
  <c r="HY39" i="2"/>
  <c r="HY24" i="2"/>
  <c r="HY17" i="2"/>
  <c r="HY16" i="4"/>
  <c r="HY31" i="4"/>
  <c r="HY11" i="4"/>
  <c r="HY39" i="4"/>
  <c r="HY17" i="4"/>
  <c r="HY23" i="4"/>
  <c r="HY21" i="4"/>
  <c r="HS21" i="4"/>
  <c r="HY38" i="4"/>
  <c r="HS33" i="4"/>
  <c r="HY33" i="4"/>
  <c r="HY28" i="4"/>
  <c r="HY10" i="4"/>
  <c r="HS10" i="4"/>
  <c r="HY13" i="4"/>
  <c r="HS13" i="4"/>
  <c r="HY35" i="4"/>
  <c r="HS35" i="4"/>
  <c r="HS37" i="4"/>
  <c r="HY37" i="4"/>
  <c r="HY44" i="4"/>
  <c r="HS40" i="4"/>
  <c r="HY40" i="4"/>
  <c r="HY32" i="4"/>
  <c r="HY42" i="4"/>
  <c r="HS42" i="4"/>
  <c r="HY43" i="4"/>
  <c r="HS43" i="4"/>
  <c r="HS12" i="4"/>
  <c r="HY12" i="4"/>
  <c r="HY25" i="4"/>
  <c r="HS25" i="4"/>
  <c r="HS15" i="4"/>
  <c r="HY15" i="4"/>
  <c r="HX51" i="4"/>
  <c r="HX4" i="4" s="1"/>
  <c r="G5" i="3" s="1"/>
  <c r="HY22" i="4"/>
  <c r="HS22" i="4"/>
  <c r="HY34" i="4"/>
  <c r="HS34" i="4"/>
  <c r="HY26" i="4"/>
  <c r="HY30" i="4"/>
  <c r="HS30" i="4"/>
  <c r="HY41" i="4"/>
  <c r="HY14" i="4"/>
  <c r="HS14" i="4"/>
  <c r="HY29" i="4"/>
  <c r="HY27" i="4"/>
  <c r="HY20" i="4"/>
  <c r="HY19" i="4"/>
  <c r="HY36" i="4"/>
  <c r="HY24" i="4"/>
  <c r="HU17" i="2"/>
  <c r="HY40" i="2"/>
  <c r="HY38" i="2"/>
  <c r="HY34" i="2"/>
  <c r="HY22" i="2"/>
  <c r="HY18" i="2"/>
  <c r="HS10" i="2"/>
  <c r="HY10" i="2"/>
  <c r="HT10" i="2"/>
  <c r="HQ51" i="1"/>
  <c r="HQ4" i="1" s="1"/>
  <c r="F3" i="3" s="1"/>
  <c r="HR51" i="1"/>
  <c r="HR4" i="1" s="1"/>
  <c r="G3" i="3" s="1"/>
  <c r="HP18" i="1"/>
  <c r="HP22" i="1"/>
  <c r="HP20" i="1"/>
  <c r="HP36" i="1"/>
  <c r="HP17" i="1"/>
  <c r="HP42" i="1"/>
  <c r="HP10" i="1"/>
  <c r="HP30" i="1"/>
  <c r="HP44" i="1"/>
  <c r="HP28" i="1"/>
  <c r="HP12" i="1"/>
  <c r="HP29" i="1"/>
  <c r="HP15" i="1"/>
  <c r="HP39" i="1"/>
  <c r="HP23" i="1"/>
  <c r="HP34" i="1"/>
  <c r="HP38" i="1"/>
  <c r="HP32" i="1"/>
  <c r="HP16" i="1"/>
  <c r="HP37" i="1"/>
  <c r="HP21" i="1"/>
  <c r="HP40" i="1"/>
  <c r="HP13" i="1"/>
  <c r="HP11" i="1"/>
  <c r="HP43" i="1"/>
  <c r="HP35" i="1"/>
  <c r="HP31" i="1"/>
  <c r="HP26" i="1"/>
  <c r="HP14" i="1"/>
  <c r="HP41" i="1"/>
  <c r="HP25" i="1"/>
  <c r="HP24" i="1"/>
  <c r="HP33" i="1"/>
  <c r="HP19" i="1"/>
  <c r="HP27" i="1"/>
  <c r="HN51" i="1"/>
  <c r="HN4" i="1" s="1"/>
  <c r="C3" i="3" s="1"/>
  <c r="HM51" i="1"/>
  <c r="HM4" i="1" s="1"/>
  <c r="B3" i="3" s="1"/>
  <c r="HO51" i="1"/>
  <c r="HO4" i="1" s="1"/>
  <c r="D3" i="3" s="1"/>
  <c r="HU51" i="2" l="1"/>
  <c r="HU4" i="2" s="1"/>
  <c r="D4" i="3" s="1"/>
  <c r="D6" i="3" s="1"/>
  <c r="F6" i="3"/>
  <c r="G6" i="3"/>
  <c r="HS51" i="4"/>
  <c r="HS4" i="4" s="1"/>
  <c r="B5" i="3" s="1"/>
  <c r="HT51" i="2"/>
  <c r="HT4" i="2" s="1"/>
  <c r="C4" i="3" s="1"/>
  <c r="C6" i="3" s="1"/>
  <c r="HS51" i="2"/>
  <c r="HS4" i="2" s="1"/>
  <c r="B4" i="3" s="1"/>
  <c r="HP51" i="1"/>
  <c r="HP4" i="1" s="1"/>
  <c r="E3" i="3" s="1"/>
  <c r="E6" i="3" s="1"/>
  <c r="B6" i="3" l="1"/>
</calcChain>
</file>

<file path=xl/sharedStrings.xml><?xml version="1.0" encoding="utf-8"?>
<sst xmlns="http://schemas.openxmlformats.org/spreadsheetml/2006/main" count="726" uniqueCount="258">
  <si>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</si>
  <si>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</si>
  <si>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</si>
  <si>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</si>
  <si>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</si>
  <si>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</si>
  <si>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</si>
  <si>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</si>
  <si>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</si>
  <si>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</si>
  <si>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</si>
  <si>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</si>
  <si>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</si>
  <si>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</si>
  <si>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</si>
  <si>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</si>
  <si>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</si>
  <si>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</si>
  <si>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</si>
  <si>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</si>
  <si>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</si>
  <si>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</si>
  <si>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</si>
  <si>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</si>
  <si>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</si>
  <si>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</si>
  <si>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</si>
  <si>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</si>
  <si>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</si>
  <si>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</si>
  <si>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</si>
  <si>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</si>
  <si>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</si>
  <si>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</si>
  <si>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</si>
  <si>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</si>
  <si>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</si>
  <si>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</si>
  <si>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</si>
  <si>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</si>
  <si>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</si>
  <si>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</si>
  <si>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</si>
  <si>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</si>
  <si>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</si>
  <si>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</si>
  <si>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</si>
  <si>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</si>
  <si>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</si>
  <si>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</si>
  <si>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</si>
  <si>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</si>
  <si>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</si>
  <si>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</si>
  <si>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</si>
  <si>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</si>
  <si>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</si>
  <si>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</si>
  <si>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</si>
  <si>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</si>
  <si>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</si>
  <si>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</si>
  <si>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</si>
  <si>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</si>
  <si>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</si>
  <si>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</si>
  <si>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</si>
  <si>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</si>
  <si>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</si>
  <si>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</si>
  <si>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</si>
  <si>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</si>
  <si>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</si>
  <si>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</si>
  <si>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</si>
  <si>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</si>
  <si>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</si>
  <si>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</si>
  <si>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</si>
  <si>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</si>
  <si>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</si>
  <si>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</si>
  <si>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</si>
  <si>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</si>
  <si>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</si>
  <si>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</si>
  <si>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</si>
  <si>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</si>
  <si>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</si>
  <si>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</si>
  <si>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</si>
  <si>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</si>
  <si>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</si>
  <si>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</si>
  <si>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</si>
  <si>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</si>
  <si>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</si>
  <si>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</si>
  <si>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</si>
  <si>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</si>
  <si>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</si>
  <si>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</si>
  <si>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</si>
  <si>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</si>
  <si>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</si>
  <si>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</si>
  <si>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</si>
  <si>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</si>
  <si>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</si>
  <si>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</si>
  <si>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</si>
  <si>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</si>
  <si>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</si>
  <si>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</si>
  <si>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</si>
  <si>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</si>
  <si>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</si>
  <si>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</si>
  <si>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</si>
  <si>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</si>
  <si>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</si>
  <si>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</si>
  <si>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</si>
  <si>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</si>
  <si>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</si>
  <si>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</si>
  <si>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</si>
  <si>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</si>
  <si>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</si>
  <si>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</si>
  <si>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</si>
  <si>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</si>
  <si>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</si>
  <si>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</si>
  <si>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</si>
  <si>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</si>
  <si>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</si>
  <si>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</si>
  <si>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</si>
  <si>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</si>
  <si>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</si>
  <si>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</si>
  <si>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</si>
  <si>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</si>
  <si>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</si>
  <si>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</si>
  <si>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</si>
  <si>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</si>
  <si>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</si>
  <si>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</si>
  <si>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</si>
  <si>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</si>
  <si>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</si>
  <si>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</si>
  <si>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</si>
  <si>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</si>
  <si>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</si>
  <si>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</si>
  <si>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</si>
  <si>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</si>
  <si>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</si>
  <si>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</si>
  <si>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</si>
  <si>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</si>
  <si>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</si>
  <si>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</si>
  <si>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</si>
  <si>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</si>
  <si>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</si>
  <si>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</si>
  <si>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</si>
  <si>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</si>
  <si>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</si>
  <si>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</si>
  <si>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</si>
  <si>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</si>
  <si>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</si>
  <si>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</si>
  <si>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</si>
  <si>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</si>
  <si>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</si>
  <si>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</si>
  <si>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</si>
  <si>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</si>
  <si>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</si>
  <si>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</si>
  <si>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</si>
  <si>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</si>
  <si>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</si>
  <si>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</si>
  <si>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</si>
  <si>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</si>
  <si>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</si>
  <si>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</si>
  <si>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</si>
  <si>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</si>
  <si>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</si>
  <si>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</si>
  <si>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</si>
  <si>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</si>
  <si>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</si>
  <si>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</si>
  <si>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</si>
  <si>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Conversions</t>
  </si>
  <si>
    <t>Total Revenue</t>
  </si>
  <si>
    <t>Count</t>
  </si>
  <si>
    <t>Feeds</t>
  </si>
  <si>
    <t>Referrals</t>
  </si>
  <si>
    <t>BrandIntention</t>
  </si>
  <si>
    <t>Incrementalcpc</t>
  </si>
  <si>
    <t>IncrementalOrganic</t>
  </si>
  <si>
    <t>Grouping Names</t>
  </si>
  <si>
    <t>Social</t>
  </si>
  <si>
    <t xml:space="preserve"> Attribution</t>
  </si>
  <si>
    <t xml:space="preserve"> Attribution Ratio</t>
  </si>
  <si>
    <t>IncrementalOrganic Attribution</t>
  </si>
  <si>
    <t>BrandIntention Attribution</t>
  </si>
  <si>
    <t>Incrementalcpc Attribution</t>
  </si>
  <si>
    <t>Feeds Attribution</t>
  </si>
  <si>
    <t>Referrals Attribution</t>
  </si>
  <si>
    <t>Social Attribution</t>
  </si>
  <si>
    <t>IncrementalOrganic Attribution Ratio</t>
  </si>
  <si>
    <t>BrandIntention Attribution Ratio</t>
  </si>
  <si>
    <t>Incrementalcpc Attribution Ratio</t>
  </si>
  <si>
    <t>Feeds Attribution Ratio</t>
  </si>
  <si>
    <t>Referrals Attribution Ratio</t>
  </si>
  <si>
    <t>Social Attribution Ratio</t>
  </si>
  <si>
    <t>IncrementalOrganic Revenue</t>
  </si>
  <si>
    <t>BrandIntention Revenue</t>
  </si>
  <si>
    <t>Incrementalcpc Revenue</t>
  </si>
  <si>
    <t>Feeds Revenue</t>
  </si>
  <si>
    <t>Referrals Revenue</t>
  </si>
  <si>
    <t>Social Revenue</t>
  </si>
  <si>
    <t>Ave Conversion Value</t>
  </si>
  <si>
    <t>Summary</t>
  </si>
  <si>
    <t>Column204</t>
  </si>
  <si>
    <t>IncrementalOrganic First Click</t>
  </si>
  <si>
    <t>BrandIntention First Click</t>
  </si>
  <si>
    <t>Incrementalcpc First Click</t>
  </si>
  <si>
    <t>Feeds First Click</t>
  </si>
  <si>
    <t>Referrals First Click</t>
  </si>
  <si>
    <t>Social First Click</t>
  </si>
  <si>
    <t>Paste conversions here</t>
  </si>
  <si>
    <t>l</t>
  </si>
  <si>
    <t>V</t>
  </si>
  <si>
    <t>Paste grouping paths in this cell ------&gt;</t>
  </si>
  <si>
    <t>Linear Model</t>
  </si>
  <si>
    <t>First Click Weighting</t>
  </si>
  <si>
    <t>Last Click Weighting</t>
  </si>
  <si>
    <t>Model</t>
  </si>
  <si>
    <t>IncrementalOrganic Last Click</t>
  </si>
  <si>
    <t>BrandIntention Last Click</t>
  </si>
  <si>
    <t>Incrementalcpc Last Click</t>
  </si>
  <si>
    <t>Feeds Last Click</t>
  </si>
  <si>
    <t>Referrals Last Click</t>
  </si>
  <si>
    <t>Social Last Click</t>
  </si>
  <si>
    <t>Average of the 3 Models</t>
  </si>
  <si>
    <t>Path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</si>
</sst>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"/>
    <numFmt numFmtId="165" formatCode="0.0"/>
    <numFmt numFmtId="166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Unicode MS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05679"/>
      </left>
      <right style="medium">
        <color rgb="FF405679"/>
      </right>
      <top style="medium">
        <color rgb="FF405679"/>
      </top>
      <bottom style="medium">
        <color rgb="FF4056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1" xfId="0" applyFont="1" applyBorder="1"/>
    <xf numFmtId="164" fontId="0" fillId="2" borderId="2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164" fontId="0" fillId="0" borderId="6" xfId="0" applyNumberFormat="1" applyBorder="1"/>
    <xf numFmtId="0" fontId="3" fillId="0" borderId="0" xfId="0" applyFont="1"/>
    <xf numFmtId="2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7" xfId="0" applyFont="1" applyBorder="1" applyAlignment="1">
      <alignment horizontal="left" vertical="center"/>
    </xf>
    <xf numFmtId="0" fontId="6" fillId="0" borderId="0" xfId="0" applyFont="1"/>
    <xf numFmtId="164" fontId="0" fillId="0" borderId="10" xfId="0" applyNumberFormat="1" applyBorder="1"/>
    <xf numFmtId="164" fontId="0" fillId="0" borderId="11" xfId="0" applyNumberFormat="1" applyBorder="1"/>
    <xf numFmtId="0" fontId="3" fillId="0" borderId="12" xfId="0" applyFont="1" applyBorder="1"/>
    <xf numFmtId="0" fontId="3" fillId="0" borderId="9" xfId="0" applyFont="1" applyBorder="1"/>
    <xf numFmtId="0" fontId="3" fillId="0" borderId="13" xfId="0" applyFont="1" applyBorder="1"/>
    <xf numFmtId="164" fontId="0" fillId="0" borderId="14" xfId="0" applyNumberFormat="1" applyBorder="1"/>
    <xf numFmtId="164" fontId="0" fillId="0" borderId="8" xfId="0" applyNumberFormat="1" applyBorder="1"/>
    <xf numFmtId="164" fontId="0" fillId="0" borderId="15" xfId="0" applyNumberFormat="1" applyBorder="1"/>
    <xf numFmtId="0" fontId="3" fillId="0" borderId="19" xfId="0" applyFont="1" applyFill="1" applyBorder="1"/>
    <xf numFmtId="164" fontId="7" fillId="0" borderId="20" xfId="0" applyNumberFormat="1" applyFont="1" applyBorder="1"/>
    <xf numFmtId="164" fontId="7" fillId="0" borderId="21" xfId="0" applyNumberFormat="1" applyFont="1" applyBorder="1"/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</cellXfs>
  <cellStyles count="1">
    <cellStyle name="Normal" xfId="0" builtinId="0"/>
  </cellStyles>
  <dxfs count="15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</dxf>
    <dxf>
      <numFmt numFmtId="166" formatCode="#,##0.00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2" formatCode="0.00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2" formatCode="0.00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2" formatCode="0.00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2" formatCode="0.00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2" formatCode="0.00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2" formatCode="0.00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&quot;£&quot;#,##0"/>
    </dxf>
    <dxf>
      <numFmt numFmtId="164" formatCode="&quot;£&quot;#,##0"/>
    </dxf>
    <dxf>
      <alignment horizontal="general" vertical="bottom" textRotation="0" wrapText="1" indent="0" justifyLastLine="0" shrinkToFit="0" readingOrder="0"/>
    </dxf>
    <dxf>
      <numFmt numFmtId="166" formatCode="#,##0.00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2" formatCode="0.00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2" formatCode="0.00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2" formatCode="0.00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2" formatCode="0.00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2" formatCode="0.00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2" formatCode="0.00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&quot;£&quot;#,##0"/>
    </dxf>
    <dxf>
      <numFmt numFmtId="164" formatCode="&quot;£&quot;#,##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164" formatCode="&quot;£&quot;#,##0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65" formatCode="0.0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65" formatCode="0.0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164" formatCode="&quot;£&quot;#,##0"/>
    </dxf>
    <dxf>
      <numFmt numFmtId="164" formatCode="&quot;£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4" displayName="Table4" ref="B9:HR51" totalsRowCount="1">
  <autoFilter ref="B9:HR50"/>
  <tableColumns count="225">
    <tableColumn id="1" name="Path"/>
    <tableColumn id="2" name="Column1"/>
    <tableColumn id="3" name="Column2"/>
    <tableColumn id="4" name="Column3"/>
    <tableColumn id="5" name="Column4"/>
    <tableColumn id="6" name="Column5"/>
    <tableColumn id="7" name="Column6"/>
    <tableColumn id="8" name="Column7"/>
    <tableColumn id="9" name="Column8"/>
    <tableColumn id="10" name="Column9"/>
    <tableColumn id="11" name="Column10"/>
    <tableColumn id="12" name="Column11"/>
    <tableColumn id="13" name="Column12"/>
    <tableColumn id="14" name="Column13"/>
    <tableColumn id="15" name="Column14"/>
    <tableColumn id="16" name="Column15"/>
    <tableColumn id="17" name="Column16"/>
    <tableColumn id="18" name="Column17"/>
    <tableColumn id="19" name="Column18"/>
    <tableColumn id="20" name="Column19"/>
    <tableColumn id="21" name="Column20"/>
    <tableColumn id="22" name="Column21"/>
    <tableColumn id="23" name="Column22"/>
    <tableColumn id="24" name="Column23"/>
    <tableColumn id="25" name="Column24"/>
    <tableColumn id="26" name="Column25"/>
    <tableColumn id="27" name="Column26"/>
    <tableColumn id="28" name="Column27"/>
    <tableColumn id="29" name="Column28"/>
    <tableColumn id="30" name="Column29"/>
    <tableColumn id="31" name="Column30"/>
    <tableColumn id="32" name="Column31"/>
    <tableColumn id="33" name="Column32"/>
    <tableColumn id="34" name="Column33"/>
    <tableColumn id="35" name="Column34"/>
    <tableColumn id="36" name="Column35"/>
    <tableColumn id="37" name="Column36"/>
    <tableColumn id="38" name="Column37"/>
    <tableColumn id="39" name="Column38"/>
    <tableColumn id="40" name="Column39"/>
    <tableColumn id="41" name="Column40"/>
    <tableColumn id="42" name="Column41"/>
    <tableColumn id="43" name="Column42"/>
    <tableColumn id="44" name="Column43"/>
    <tableColumn id="45" name="Column44"/>
    <tableColumn id="46" name="Column45"/>
    <tableColumn id="47" name="Column46"/>
    <tableColumn id="48" name="Column47"/>
    <tableColumn id="49" name="Column48"/>
    <tableColumn id="50" name="Column49"/>
    <tableColumn id="51" name="Column50"/>
    <tableColumn id="52" name="Column51"/>
    <tableColumn id="53" name="Column52"/>
    <tableColumn id="54" name="Column53"/>
    <tableColumn id="55" name="Column54"/>
    <tableColumn id="56" name="Column55"/>
    <tableColumn id="57" name="Column56"/>
    <tableColumn id="58" name="Column57"/>
    <tableColumn id="59" name="Column58"/>
    <tableColumn id="60" name="Column59"/>
    <tableColumn id="61" name="Column60"/>
    <tableColumn id="62" name="Column61"/>
    <tableColumn id="63" name="Column62"/>
    <tableColumn id="64" name="Column63"/>
    <tableColumn id="65" name="Column64"/>
    <tableColumn id="66" name="Column65"/>
    <tableColumn id="67" name="Column66"/>
    <tableColumn id="68" name="Column67"/>
    <tableColumn id="69" name="Column68"/>
    <tableColumn id="70" name="Column69"/>
    <tableColumn id="71" name="Column70"/>
    <tableColumn id="72" name="Column71"/>
    <tableColumn id="73" name="Column72"/>
    <tableColumn id="74" name="Column73"/>
    <tableColumn id="75" name="Column74"/>
    <tableColumn id="76" name="Column75"/>
    <tableColumn id="77" name="Column76"/>
    <tableColumn id="78" name="Column77"/>
    <tableColumn id="79" name="Column78"/>
    <tableColumn id="80" name="Column79"/>
    <tableColumn id="81" name="Column80"/>
    <tableColumn id="82" name="Column81"/>
    <tableColumn id="83" name="Column82"/>
    <tableColumn id="84" name="Column83"/>
    <tableColumn id="85" name="Column84"/>
    <tableColumn id="86" name="Column85"/>
    <tableColumn id="87" name="Column86"/>
    <tableColumn id="88" name="Column87"/>
    <tableColumn id="89" name="Column88"/>
    <tableColumn id="90" name="Column89"/>
    <tableColumn id="91" name="Column90"/>
    <tableColumn id="92" name="Column91"/>
    <tableColumn id="93" name="Column92"/>
    <tableColumn id="94" name="Column93"/>
    <tableColumn id="95" name="Column94"/>
    <tableColumn id="96" name="Column95"/>
    <tableColumn id="97" name="Column96"/>
    <tableColumn id="98" name="Column97"/>
    <tableColumn id="99" name="Column98"/>
    <tableColumn id="100" name="Column99"/>
    <tableColumn id="101" name="Column100"/>
    <tableColumn id="102" name="Column101"/>
    <tableColumn id="103" name="Column102"/>
    <tableColumn id="104" name="Column103"/>
    <tableColumn id="105" name="Column104"/>
    <tableColumn id="106" name="Column105"/>
    <tableColumn id="107" name="Column106"/>
    <tableColumn id="108" name="Column107"/>
    <tableColumn id="109" name="Column108"/>
    <tableColumn id="110" name="Column109"/>
    <tableColumn id="111" name="Column110"/>
    <tableColumn id="112" name="Column111"/>
    <tableColumn id="113" name="Column112"/>
    <tableColumn id="114" name="Column113"/>
    <tableColumn id="115" name="Column114"/>
    <tableColumn id="116" name="Column115"/>
    <tableColumn id="117" name="Column116"/>
    <tableColumn id="118" name="Column117"/>
    <tableColumn id="119" name="Column118"/>
    <tableColumn id="120" name="Column119"/>
    <tableColumn id="121" name="Column120"/>
    <tableColumn id="122" name="Column121"/>
    <tableColumn id="123" name="Column122"/>
    <tableColumn id="124" name="Column123"/>
    <tableColumn id="125" name="Column124"/>
    <tableColumn id="126" name="Column125"/>
    <tableColumn id="127" name="Column126"/>
    <tableColumn id="128" name="Column127"/>
    <tableColumn id="129" name="Column128"/>
    <tableColumn id="130" name="Column129"/>
    <tableColumn id="131" name="Column130"/>
    <tableColumn id="132" name="Column131"/>
    <tableColumn id="133" name="Column132"/>
    <tableColumn id="134" name="Column133"/>
    <tableColumn id="135" name="Column134"/>
    <tableColumn id="136" name="Column135"/>
    <tableColumn id="137" name="Column136"/>
    <tableColumn id="138" name="Column137"/>
    <tableColumn id="139" name="Column138"/>
    <tableColumn id="140" name="Column139"/>
    <tableColumn id="141" name="Column140"/>
    <tableColumn id="142" name="Column141"/>
    <tableColumn id="143" name="Column142"/>
    <tableColumn id="144" name="Column143"/>
    <tableColumn id="145" name="Column144"/>
    <tableColumn id="146" name="Column145"/>
    <tableColumn id="147" name="Column146"/>
    <tableColumn id="148" name="Column147"/>
    <tableColumn id="149" name="Column148"/>
    <tableColumn id="150" name="Column149"/>
    <tableColumn id="151" name="Column150"/>
    <tableColumn id="152" name="Column151"/>
    <tableColumn id="153" name="Column152"/>
    <tableColumn id="154" name="Column153"/>
    <tableColumn id="155" name="Column154"/>
    <tableColumn id="156" name="Column155"/>
    <tableColumn id="157" name="Column156"/>
    <tableColumn id="158" name="Column157"/>
    <tableColumn id="159" name="Column158"/>
    <tableColumn id="160" name="Column159"/>
    <tableColumn id="161" name="Column160"/>
    <tableColumn id="162" name="Column161"/>
    <tableColumn id="163" name="Column162"/>
    <tableColumn id="164" name="Column163"/>
    <tableColumn id="165" name="Column164"/>
    <tableColumn id="166" name="Column165"/>
    <tableColumn id="167" name="Column166"/>
    <tableColumn id="168" name="Column167"/>
    <tableColumn id="169" name="Column168"/>
    <tableColumn id="170" name="Column169"/>
    <tableColumn id="171" name="Column170"/>
    <tableColumn id="172" name="Column171"/>
    <tableColumn id="173" name="Column172"/>
    <tableColumn id="174" name="Column173"/>
    <tableColumn id="175" name="Column174"/>
    <tableColumn id="176" name="Column175"/>
    <tableColumn id="177" name="Column176"/>
    <tableColumn id="178" name="Column177"/>
    <tableColumn id="179" name="Column178"/>
    <tableColumn id="180" name="Column179"/>
    <tableColumn id="181" name="Column180"/>
    <tableColumn id="182" name="Column181"/>
    <tableColumn id="183" name="Column182"/>
    <tableColumn id="184" name="Column183"/>
    <tableColumn id="185" name="Column184"/>
    <tableColumn id="186" name="Column185"/>
    <tableColumn id="187" name="Column186"/>
    <tableColumn id="188" name="Column187"/>
    <tableColumn id="189" name="Column188"/>
    <tableColumn id="190" name="Column189"/>
    <tableColumn id="191" name="Column190"/>
    <tableColumn id="192" name="Column191"/>
    <tableColumn id="193" name="Column192"/>
    <tableColumn id="194" name="Column193"/>
    <tableColumn id="195" name="Column194"/>
    <tableColumn id="196" name="Column195"/>
    <tableColumn id="197" name="Column196"/>
    <tableColumn id="198" name="Column197"/>
    <tableColumn id="199" name="Column198"/>
    <tableColumn id="200" name="Column199"/>
    <tableColumn id="201" name="Column200"/>
    <tableColumn id="202" name="Column201"/>
    <tableColumn id="203" name="Column202"/>
    <tableColumn id="204" name="Column203"/>
    <tableColumn id="214" name="Conversions"/>
    <tableColumn id="215" name="Total Revenue" dataDxfId="151" totalsRowDxfId="150">
      <calculatedColumnFormula>Table4[[#This Row],[Conversions]]*B$2</calculatedColumnFormula>
    </tableColumn>
    <tableColumn id="205" name="Count" dataDxfId="149" totalsRowDxfId="148">
      <calculatedColumnFormula>COUNTA(Table4[[#This Row],[Path]:[Column203]])</calculatedColumnFormula>
    </tableColumn>
    <tableColumn id="206" name="IncrementalOrganic Attribution" dataDxfId="147" totalsRowDxfId="146">
      <calculatedColumnFormula>COUNTIF(Table4[[#This Row],[Path]:[Column203]],A$2)</calculatedColumnFormula>
    </tableColumn>
    <tableColumn id="207" name="BrandIntention Attribution" dataDxfId="145" totalsRowDxfId="144">
      <calculatedColumnFormula>COUNTIF(Table4[[#This Row],[Path]:[Column203]],A$3)</calculatedColumnFormula>
    </tableColumn>
    <tableColumn id="208" name="Incrementalcpc Attribution" dataDxfId="143" totalsRowDxfId="142">
      <calculatedColumnFormula>COUNTIF(Table4[[#This Row],[Path]:[Column203]],A$4)</calculatedColumnFormula>
    </tableColumn>
    <tableColumn id="209" name="Feeds Attribution" dataDxfId="141" totalsRowDxfId="140">
      <calculatedColumnFormula>COUNTIF(Table4[[#This Row],[Path]:[Column203]],A$5)</calculatedColumnFormula>
    </tableColumn>
    <tableColumn id="220" name="Referrals Attribution" dataDxfId="139" totalsRowDxfId="138">
      <calculatedColumnFormula>COUNTIF(Table4[[#This Row],[Path]:[Column203]],A$6)</calculatedColumnFormula>
    </tableColumn>
    <tableColumn id="221" name="Social Attribution" dataDxfId="137" totalsRowDxfId="136">
      <calculatedColumnFormula>COUNTIF(Table4[[#This Row],[Path]:[Column203]],A$7)</calculatedColumnFormula>
    </tableColumn>
    <tableColumn id="210" name="IncrementalOrganic Attribution Ratio" dataDxfId="135" totalsRowDxfId="134">
      <calculatedColumnFormula>Table4[[#This Row],[IncrementalOrganic Attribution]]/Table4[[#This Row],[Count]]</calculatedColumnFormula>
    </tableColumn>
    <tableColumn id="211" name="BrandIntention Attribution Ratio" dataDxfId="133" totalsRowDxfId="132">
      <calculatedColumnFormula>Table4[[#This Row],[BrandIntention Attribution]]/Table4[[#This Row],[Count]]</calculatedColumnFormula>
    </tableColumn>
    <tableColumn id="212" name="Incrementalcpc Attribution Ratio" dataDxfId="131" totalsRowDxfId="130">
      <calculatedColumnFormula>Table4[[#This Row],[Incrementalcpc Attribution]]/Table4[[#This Row],[Count]]</calculatedColumnFormula>
    </tableColumn>
    <tableColumn id="213" name="Feeds Attribution Ratio" dataDxfId="129" totalsRowDxfId="128">
      <calculatedColumnFormula>Table4[[#This Row],[Feeds Attribution]]/Table4[[#This Row],[Count]]</calculatedColumnFormula>
    </tableColumn>
    <tableColumn id="223" name="Referrals Attribution Ratio" dataDxfId="127" totalsRowDxfId="126">
      <calculatedColumnFormula>Table4[[#This Row],[Referrals Attribution]]/Table4[[#This Row],[Count]]</calculatedColumnFormula>
    </tableColumn>
    <tableColumn id="222" name="Social Attribution Ratio" dataDxfId="125" totalsRowDxfId="124">
      <calculatedColumnFormula>Table4[[#This Row],[Social Attribution]]/Table4[[#This Row],[Count]]</calculatedColumnFormula>
    </tableColumn>
    <tableColumn id="216" name="IncrementalOrganic Revenue" totalsRowFunction="sum" dataDxfId="123" totalsRowDxfId="122">
      <calculatedColumnFormula>Table4[[#This Row],[IncrementalOrganic Attribution Ratio]]*Table4[[#This Row],[Total Revenue]]</calculatedColumnFormula>
    </tableColumn>
    <tableColumn id="217" name="BrandIntention Revenue" totalsRowFunction="sum" dataDxfId="121" totalsRowDxfId="120">
      <calculatedColumnFormula>Table4[[#This Row],[BrandIntention Attribution Ratio]]*Table4[[#This Row],[Total Revenue]]</calculatedColumnFormula>
    </tableColumn>
    <tableColumn id="218" name="Incrementalcpc Revenue" totalsRowFunction="sum" dataDxfId="119" totalsRowDxfId="118">
      <calculatedColumnFormula>Table4[[#This Row],[Incrementalcpc Attribution Ratio]]*Table4[[#This Row],[Total Revenue]]</calculatedColumnFormula>
    </tableColumn>
    <tableColumn id="219" name="Feeds Revenue" totalsRowFunction="sum" dataDxfId="117" totalsRowDxfId="116">
      <calculatedColumnFormula>Table4[[#This Row],[Feeds Attribution Ratio]]*Table4[[#This Row],[Total Revenue]]</calculatedColumnFormula>
    </tableColumn>
    <tableColumn id="224" name="Referrals Revenue" totalsRowFunction="sum" dataDxfId="115" totalsRowDxfId="114">
      <calculatedColumnFormula>Table4[[#This Row],[Referrals Attribution Ratio]]*Table4[[#This Row],[Total Revenue]]</calculatedColumnFormula>
    </tableColumn>
    <tableColumn id="225" name="Social Revenue" totalsRowFunction="sum" dataDxfId="113" totalsRowDxfId="112">
      <calculatedColumnFormula>Table4[[#This Row],[Social Attribution Ratio]]*Table4[[#This Row],[Total Revenue]]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43" displayName="Table43" ref="B9:HY51" totalsRowCount="1">
  <autoFilter ref="B9:HY50"/>
  <tableColumns count="232">
    <tableColumn id="1" name="Path">
      <calculatedColumnFormula>IF(Table4[[#This Row],[Path]]=0,"",Table4[Path])</calculatedColumnFormula>
    </tableColumn>
    <tableColumn id="2" name="Column1">
      <calculatedColumnFormula>IF(Table4[[#This Row],[Column1]]=0,"",Table4[Column1])</calculatedColumnFormula>
    </tableColumn>
    <tableColumn id="3" name="Column2">
      <calculatedColumnFormula>IF(Table4[[#This Row],[Column2]]=0,"",Table4[Column2])</calculatedColumnFormula>
    </tableColumn>
    <tableColumn id="4" name="Column3">
      <calculatedColumnFormula>IF(Table4[[#This Row],[Column3]]=0,"",Table4[Column3])</calculatedColumnFormula>
    </tableColumn>
    <tableColumn id="5" name="Column4">
      <calculatedColumnFormula>IF(Table4[[#This Row],[Column4]]=0,"",Table4[Column4])</calculatedColumnFormula>
    </tableColumn>
    <tableColumn id="6" name="Column5">
      <calculatedColumnFormula>IF(Table4[[#This Row],[Column5]]=0,"",Table4[Column5])</calculatedColumnFormula>
    </tableColumn>
    <tableColumn id="7" name="Column6">
      <calculatedColumnFormula>IF(Table4[[#This Row],[Column6]]=0,"",Table4[Column6])</calculatedColumnFormula>
    </tableColumn>
    <tableColumn id="8" name="Column7">
      <calculatedColumnFormula>IF(Table4[[#This Row],[Column7]]=0,"",Table4[Column7])</calculatedColumnFormula>
    </tableColumn>
    <tableColumn id="9" name="Column8">
      <calculatedColumnFormula>IF(Table4[[#This Row],[Column8]]=0,"",Table4[Column8])</calculatedColumnFormula>
    </tableColumn>
    <tableColumn id="10" name="Column9">
      <calculatedColumnFormula>IF(Table4[[#This Row],[Column9]]=0,"",Table4[Column9])</calculatedColumnFormula>
    </tableColumn>
    <tableColumn id="11" name="Column10">
      <calculatedColumnFormula>IF(Table4[[#This Row],[Column10]]=0,"",Table4[Column10])</calculatedColumnFormula>
    </tableColumn>
    <tableColumn id="12" name="Column11">
      <calculatedColumnFormula>IF(Table4[[#This Row],[Column11]]=0,"",Table4[Column11])</calculatedColumnFormula>
    </tableColumn>
    <tableColumn id="13" name="Column12">
      <calculatedColumnFormula>IF(Table4[[#This Row],[Column12]]=0,"",Table4[Column12])</calculatedColumnFormula>
    </tableColumn>
    <tableColumn id="14" name="Column13">
      <calculatedColumnFormula>IF(Table4[[#This Row],[Column13]]=0,"",Table4[Column13])</calculatedColumnFormula>
    </tableColumn>
    <tableColumn id="15" name="Column14">
      <calculatedColumnFormula>IF(Table4[[#This Row],[Column14]]=0,"",Table4[Column14])</calculatedColumnFormula>
    </tableColumn>
    <tableColumn id="16" name="Column15">
      <calculatedColumnFormula>IF(Table4[[#This Row],[Column15]]=0,"",Table4[Column15])</calculatedColumnFormula>
    </tableColumn>
    <tableColumn id="17" name="Column16">
      <calculatedColumnFormula>IF(Table4[[#This Row],[Column16]]=0,"",Table4[Column16])</calculatedColumnFormula>
    </tableColumn>
    <tableColumn id="18" name="Column17">
      <calculatedColumnFormula>IF(Table4[[#This Row],[Column17]]=0,"",Table4[Column17])</calculatedColumnFormula>
    </tableColumn>
    <tableColumn id="19" name="Column18">
      <calculatedColumnFormula>IF(Table4[[#This Row],[Column18]]=0,"",Table4[Column18])</calculatedColumnFormula>
    </tableColumn>
    <tableColumn id="20" name="Column19">
      <calculatedColumnFormula>IF(Table4[[#This Row],[Column19]]=0,"",Table4[Column19])</calculatedColumnFormula>
    </tableColumn>
    <tableColumn id="21" name="Column20">
      <calculatedColumnFormula>IF(Table4[[#This Row],[Column20]]=0,"",Table4[Column20])</calculatedColumnFormula>
    </tableColumn>
    <tableColumn id="22" name="Column21">
      <calculatedColumnFormula>IF(Table4[[#This Row],[Column21]]=0,"",Table4[Column21])</calculatedColumnFormula>
    </tableColumn>
    <tableColumn id="23" name="Column22">
      <calculatedColumnFormula>IF(Table4[[#This Row],[Column22]]=0,"",Table4[Column22])</calculatedColumnFormula>
    </tableColumn>
    <tableColumn id="24" name="Column23">
      <calculatedColumnFormula>IF(Table4[[#This Row],[Column23]]=0,"",Table4[Column23])</calculatedColumnFormula>
    </tableColumn>
    <tableColumn id="25" name="Column24">
      <calculatedColumnFormula>IF(Table4[[#This Row],[Column24]]=0,"",Table4[Column24])</calculatedColumnFormula>
    </tableColumn>
    <tableColumn id="26" name="Column25">
      <calculatedColumnFormula>IF(Table4[[#This Row],[Column25]]=0,"",Table4[Column25])</calculatedColumnFormula>
    </tableColumn>
    <tableColumn id="27" name="Column26">
      <calculatedColumnFormula>IF(Table4[[#This Row],[Column26]]=0,"",Table4[Column26])</calculatedColumnFormula>
    </tableColumn>
    <tableColumn id="28" name="Column27">
      <calculatedColumnFormula>IF(Table4[[#This Row],[Column27]]=0,"",Table4[Column27])</calculatedColumnFormula>
    </tableColumn>
    <tableColumn id="29" name="Column28">
      <calculatedColumnFormula>IF(Table4[[#This Row],[Column28]]=0,"",Table4[Column28])</calculatedColumnFormula>
    </tableColumn>
    <tableColumn id="30" name="Column29">
      <calculatedColumnFormula>IF(Table4[[#This Row],[Column29]]=0,"",Table4[Column29])</calculatedColumnFormula>
    </tableColumn>
    <tableColumn id="31" name="Column30">
      <calculatedColumnFormula>IF(Table4[[#This Row],[Column30]]=0,"",Table4[Column30])</calculatedColumnFormula>
    </tableColumn>
    <tableColumn id="32" name="Column31">
      <calculatedColumnFormula>IF(Table4[[#This Row],[Column31]]=0,"",Table4[Column31])</calculatedColumnFormula>
    </tableColumn>
    <tableColumn id="33" name="Column32">
      <calculatedColumnFormula>IF(Table4[[#This Row],[Column32]]=0,"",Table4[Column32])</calculatedColumnFormula>
    </tableColumn>
    <tableColumn id="34" name="Column33">
      <calculatedColumnFormula>IF(Table4[[#This Row],[Column33]]=0,"",Table4[Column33])</calculatedColumnFormula>
    </tableColumn>
    <tableColumn id="35" name="Column34">
      <calculatedColumnFormula>IF(Table4[[#This Row],[Column34]]=0,"",Table4[Column34])</calculatedColumnFormula>
    </tableColumn>
    <tableColumn id="36" name="Column35">
      <calculatedColumnFormula>IF(Table4[[#This Row],[Column35]]=0,"",Table4[Column35])</calculatedColumnFormula>
    </tableColumn>
    <tableColumn id="37" name="Column36">
      <calculatedColumnFormula>IF(Table4[[#This Row],[Column36]]=0,"",Table4[Column36])</calculatedColumnFormula>
    </tableColumn>
    <tableColumn id="38" name="Column37">
      <calculatedColumnFormula>IF(Table4[[#This Row],[Column37]]=0,"",Table4[Column37])</calculatedColumnFormula>
    </tableColumn>
    <tableColumn id="39" name="Column38">
      <calculatedColumnFormula>IF(Table4[[#This Row],[Column38]]=0,"",Table4[Column38])</calculatedColumnFormula>
    </tableColumn>
    <tableColumn id="40" name="Column39">
      <calculatedColumnFormula>IF(Table4[[#This Row],[Column39]]=0,"",Table4[Column39])</calculatedColumnFormula>
    </tableColumn>
    <tableColumn id="41" name="Column40">
      <calculatedColumnFormula>IF(Table4[[#This Row],[Column40]]=0,"",Table4[Column40])</calculatedColumnFormula>
    </tableColumn>
    <tableColumn id="42" name="Column41">
      <calculatedColumnFormula>IF(Table4[[#This Row],[Column41]]=0,"",Table4[Column41])</calculatedColumnFormula>
    </tableColumn>
    <tableColumn id="43" name="Column42">
      <calculatedColumnFormula>IF(Table4[[#This Row],[Column42]]=0,"",Table4[Column42])</calculatedColumnFormula>
    </tableColumn>
    <tableColumn id="44" name="Column43">
      <calculatedColumnFormula>IF(Table4[[#This Row],[Column43]]=0,"",Table4[Column43])</calculatedColumnFormula>
    </tableColumn>
    <tableColumn id="45" name="Column44">
      <calculatedColumnFormula>IF(Table4[[#This Row],[Column44]]=0,"",Table4[Column44])</calculatedColumnFormula>
    </tableColumn>
    <tableColumn id="46" name="Column45">
      <calculatedColumnFormula>IF(Table4[[#This Row],[Column45]]=0,"",Table4[Column45])</calculatedColumnFormula>
    </tableColumn>
    <tableColumn id="47" name="Column46">
      <calculatedColumnFormula>IF(Table4[[#This Row],[Column46]]=0,"",Table4[Column46])</calculatedColumnFormula>
    </tableColumn>
    <tableColumn id="48" name="Column47">
      <calculatedColumnFormula>IF(Table4[[#This Row],[Column47]]=0,"",Table4[Column47])</calculatedColumnFormula>
    </tableColumn>
    <tableColumn id="49" name="Column48">
      <calculatedColumnFormula>IF(Table4[[#This Row],[Column48]]=0,"",Table4[Column48])</calculatedColumnFormula>
    </tableColumn>
    <tableColumn id="50" name="Column49">
      <calculatedColumnFormula>IF(Table4[[#This Row],[Column49]]=0,"",Table4[Column49])</calculatedColumnFormula>
    </tableColumn>
    <tableColumn id="51" name="Column50">
      <calculatedColumnFormula>IF(Table4[[#This Row],[Column50]]=0,"",Table4[Column50])</calculatedColumnFormula>
    </tableColumn>
    <tableColumn id="52" name="Column51">
      <calculatedColumnFormula>IF(Table4[[#This Row],[Column51]]=0,"",Table4[Column51])</calculatedColumnFormula>
    </tableColumn>
    <tableColumn id="53" name="Column52">
      <calculatedColumnFormula>IF(Table4[[#This Row],[Column52]]=0,"",Table4[Column52])</calculatedColumnFormula>
    </tableColumn>
    <tableColumn id="54" name="Column53">
      <calculatedColumnFormula>IF(Table4[[#This Row],[Column53]]=0,"",Table4[Column53])</calculatedColumnFormula>
    </tableColumn>
    <tableColumn id="55" name="Column54">
      <calculatedColumnFormula>IF(Table4[[#This Row],[Column54]]=0,"",Table4[Column54])</calculatedColumnFormula>
    </tableColumn>
    <tableColumn id="56" name="Column55">
      <calculatedColumnFormula>IF(Table4[[#This Row],[Column55]]=0,"",Table4[Column55])</calculatedColumnFormula>
    </tableColumn>
    <tableColumn id="57" name="Column56">
      <calculatedColumnFormula>IF(Table4[[#This Row],[Column56]]=0,"",Table4[Column56])</calculatedColumnFormula>
    </tableColumn>
    <tableColumn id="58" name="Column57">
      <calculatedColumnFormula>IF(Table4[[#This Row],[Column57]]=0,"",Table4[Column57])</calculatedColumnFormula>
    </tableColumn>
    <tableColumn id="59" name="Column58">
      <calculatedColumnFormula>IF(Table4[[#This Row],[Column58]]=0,"",Table4[Column58])</calculatedColumnFormula>
    </tableColumn>
    <tableColumn id="60" name="Column59">
      <calculatedColumnFormula>IF(Table4[[#This Row],[Column59]]=0,"",Table4[Column59])</calculatedColumnFormula>
    </tableColumn>
    <tableColumn id="61" name="Column60">
      <calculatedColumnFormula>IF(Table4[[#This Row],[Column60]]=0,"",Table4[Column60])</calculatedColumnFormula>
    </tableColumn>
    <tableColumn id="62" name="Column61">
      <calculatedColumnFormula>IF(Table4[[#This Row],[Column61]]=0,"",Table4[Column61])</calculatedColumnFormula>
    </tableColumn>
    <tableColumn id="63" name="Column62">
      <calculatedColumnFormula>IF(Table4[[#This Row],[Column62]]=0,"",Table4[Column62])</calculatedColumnFormula>
    </tableColumn>
    <tableColumn id="64" name="Column63">
      <calculatedColumnFormula>IF(Table4[[#This Row],[Column63]]=0,"",Table4[Column63])</calculatedColumnFormula>
    </tableColumn>
    <tableColumn id="65" name="Column64">
      <calculatedColumnFormula>IF(Table4[[#This Row],[Column64]]=0,"",Table4[Column64])</calculatedColumnFormula>
    </tableColumn>
    <tableColumn id="66" name="Column65">
      <calculatedColumnFormula>IF(Table4[[#This Row],[Column65]]=0,"",Table4[Column65])</calculatedColumnFormula>
    </tableColumn>
    <tableColumn id="67" name="Column66">
      <calculatedColumnFormula>IF(Table4[[#This Row],[Column66]]=0,"",Table4[Column66])</calculatedColumnFormula>
    </tableColumn>
    <tableColumn id="68" name="Column67">
      <calculatedColumnFormula>IF(Table4[[#This Row],[Column67]]=0,"",Table4[Column67])</calculatedColumnFormula>
    </tableColumn>
    <tableColumn id="69" name="Column68">
      <calculatedColumnFormula>IF(Table4[[#This Row],[Column68]]=0,"",Table4[Column68])</calculatedColumnFormula>
    </tableColumn>
    <tableColumn id="70" name="Column69">
      <calculatedColumnFormula>IF(Table4[[#This Row],[Column69]]=0,"",Table4[Column69])</calculatedColumnFormula>
    </tableColumn>
    <tableColumn id="71" name="Column70">
      <calculatedColumnFormula>IF(Table4[[#This Row],[Column70]]=0,"",Table4[Column70])</calculatedColumnFormula>
    </tableColumn>
    <tableColumn id="72" name="Column71">
      <calculatedColumnFormula>IF(Table4[[#This Row],[Column71]]=0,"",Table4[Column71])</calculatedColumnFormula>
    </tableColumn>
    <tableColumn id="73" name="Column72">
      <calculatedColumnFormula>IF(Table4[[#This Row],[Column72]]=0,"",Table4[Column72])</calculatedColumnFormula>
    </tableColumn>
    <tableColumn id="74" name="Column73">
      <calculatedColumnFormula>IF(Table4[[#This Row],[Column73]]=0,"",Table4[Column73])</calculatedColumnFormula>
    </tableColumn>
    <tableColumn id="75" name="Column74">
      <calculatedColumnFormula>IF(Table4[[#This Row],[Column74]]=0,"",Table4[Column74])</calculatedColumnFormula>
    </tableColumn>
    <tableColumn id="76" name="Column75">
      <calculatedColumnFormula>IF(Table4[[#This Row],[Column75]]=0,"",Table4[Column75])</calculatedColumnFormula>
    </tableColumn>
    <tableColumn id="77" name="Column76">
      <calculatedColumnFormula>IF(Table4[[#This Row],[Column76]]=0,"",Table4[Column76])</calculatedColumnFormula>
    </tableColumn>
    <tableColumn id="78" name="Column77">
      <calculatedColumnFormula>IF(Table4[[#This Row],[Column77]]=0,"",Table4[Column77])</calculatedColumnFormula>
    </tableColumn>
    <tableColumn id="79" name="Column78">
      <calculatedColumnFormula>IF(Table4[[#This Row],[Column78]]=0,"",Table4[Column78])</calculatedColumnFormula>
    </tableColumn>
    <tableColumn id="80" name="Column79">
      <calculatedColumnFormula>IF(Table4[[#This Row],[Column79]]=0,"",Table4[Column79])</calculatedColumnFormula>
    </tableColumn>
    <tableColumn id="81" name="Column80">
      <calculatedColumnFormula>IF(Table4[[#This Row],[Column80]]=0,"",Table4[Column80])</calculatedColumnFormula>
    </tableColumn>
    <tableColumn id="82" name="Column81">
      <calculatedColumnFormula>IF(Table4[[#This Row],[Column81]]=0,"",Table4[Column81])</calculatedColumnFormula>
    </tableColumn>
    <tableColumn id="83" name="Column82">
      <calculatedColumnFormula>IF(Table4[[#This Row],[Column82]]=0,"",Table4[Column82])</calculatedColumnFormula>
    </tableColumn>
    <tableColumn id="84" name="Column83">
      <calculatedColumnFormula>IF(Table4[[#This Row],[Column83]]=0,"",Table4[Column83])</calculatedColumnFormula>
    </tableColumn>
    <tableColumn id="85" name="Column84">
      <calculatedColumnFormula>IF(Table4[[#This Row],[Column84]]=0,"",Table4[Column84])</calculatedColumnFormula>
    </tableColumn>
    <tableColumn id="86" name="Column85">
      <calculatedColumnFormula>IF(Table4[[#This Row],[Column85]]=0,"",Table4[Column85])</calculatedColumnFormula>
    </tableColumn>
    <tableColumn id="87" name="Column86">
      <calculatedColumnFormula>IF(Table4[[#This Row],[Column86]]=0,"",Table4[Column86])</calculatedColumnFormula>
    </tableColumn>
    <tableColumn id="88" name="Column87">
      <calculatedColumnFormula>IF(Table4[[#This Row],[Column87]]=0,"",Table4[Column87])</calculatedColumnFormula>
    </tableColumn>
    <tableColumn id="89" name="Column88">
      <calculatedColumnFormula>IF(Table4[[#This Row],[Column88]]=0,"",Table4[Column88])</calculatedColumnFormula>
    </tableColumn>
    <tableColumn id="90" name="Column89">
      <calculatedColumnFormula>IF(Table4[[#This Row],[Column89]]=0,"",Table4[Column89])</calculatedColumnFormula>
    </tableColumn>
    <tableColumn id="91" name="Column90">
      <calculatedColumnFormula>IF(Table4[[#This Row],[Column90]]=0,"",Table4[Column90])</calculatedColumnFormula>
    </tableColumn>
    <tableColumn id="92" name="Column91">
      <calculatedColumnFormula>IF(Table4[[#This Row],[Column91]]=0,"",Table4[Column91])</calculatedColumnFormula>
    </tableColumn>
    <tableColumn id="93" name="Column92">
      <calculatedColumnFormula>IF(Table4[[#This Row],[Column92]]=0,"",Table4[Column92])</calculatedColumnFormula>
    </tableColumn>
    <tableColumn id="94" name="Column93">
      <calculatedColumnFormula>IF(Table4[[#This Row],[Column93]]=0,"",Table4[Column93])</calculatedColumnFormula>
    </tableColumn>
    <tableColumn id="95" name="Column94">
      <calculatedColumnFormula>IF(Table4[[#This Row],[Column94]]=0,"",Table4[Column94])</calculatedColumnFormula>
    </tableColumn>
    <tableColumn id="96" name="Column95">
      <calculatedColumnFormula>IF(Table4[[#This Row],[Column95]]=0,"",Table4[Column95])</calculatedColumnFormula>
    </tableColumn>
    <tableColumn id="97" name="Column96">
      <calculatedColumnFormula>IF(Table4[[#This Row],[Column96]]=0,"",Table4[Column96])</calculatedColumnFormula>
    </tableColumn>
    <tableColumn id="98" name="Column97">
      <calculatedColumnFormula>IF(Table4[[#This Row],[Column97]]=0,"",Table4[Column97])</calculatedColumnFormula>
    </tableColumn>
    <tableColumn id="99" name="Column98">
      <calculatedColumnFormula>IF(Table4[[#This Row],[Column98]]=0,"",Table4[Column98])</calculatedColumnFormula>
    </tableColumn>
    <tableColumn id="100" name="Column99">
      <calculatedColumnFormula>IF(Table4[[#This Row],[Column99]]=0,"",Table4[Column99])</calculatedColumnFormula>
    </tableColumn>
    <tableColumn id="101" name="Column100">
      <calculatedColumnFormula>IF(Table4[[#This Row],[Column100]]=0,"",Table4[Column100])</calculatedColumnFormula>
    </tableColumn>
    <tableColumn id="102" name="Column101">
      <calculatedColumnFormula>IF(Table4[[#This Row],[Column101]]=0,"",Table4[Column101])</calculatedColumnFormula>
    </tableColumn>
    <tableColumn id="103" name="Column102">
      <calculatedColumnFormula>IF(Table4[[#This Row],[Column102]]=0,"",Table4[Column102])</calculatedColumnFormula>
    </tableColumn>
    <tableColumn id="104" name="Column103">
      <calculatedColumnFormula>IF(Table4[[#This Row],[Column103]]=0,"",Table4[Column103])</calculatedColumnFormula>
    </tableColumn>
    <tableColumn id="105" name="Column104">
      <calculatedColumnFormula>IF(Table4[[#This Row],[Column104]]=0,"",Table4[Column104])</calculatedColumnFormula>
    </tableColumn>
    <tableColumn id="106" name="Column105">
      <calculatedColumnFormula>IF(Table4[[#This Row],[Column105]]=0,"",Table4[Column105])</calculatedColumnFormula>
    </tableColumn>
    <tableColumn id="107" name="Column106">
      <calculatedColumnFormula>IF(Table4[[#This Row],[Column106]]=0,"",Table4[Column106])</calculatedColumnFormula>
    </tableColumn>
    <tableColumn id="108" name="Column107">
      <calculatedColumnFormula>IF(Table4[[#This Row],[Column107]]=0,"",Table4[Column107])</calculatedColumnFormula>
    </tableColumn>
    <tableColumn id="109" name="Column108">
      <calculatedColumnFormula>IF(Table4[[#This Row],[Column108]]=0,"",Table4[Column108])</calculatedColumnFormula>
    </tableColumn>
    <tableColumn id="110" name="Column109">
      <calculatedColumnFormula>IF(Table4[[#This Row],[Column109]]=0,"",Table4[Column109])</calculatedColumnFormula>
    </tableColumn>
    <tableColumn id="111" name="Column110">
      <calculatedColumnFormula>IF(Table4[[#This Row],[Column110]]=0,"",Table4[Column110])</calculatedColumnFormula>
    </tableColumn>
    <tableColumn id="112" name="Column111">
      <calculatedColumnFormula>IF(Table4[[#This Row],[Column111]]=0,"",Table4[Column111])</calculatedColumnFormula>
    </tableColumn>
    <tableColumn id="113" name="Column112">
      <calculatedColumnFormula>IF(Table4[[#This Row],[Column112]]=0,"",Table4[Column112])</calculatedColumnFormula>
    </tableColumn>
    <tableColumn id="114" name="Column113">
      <calculatedColumnFormula>IF(Table4[[#This Row],[Column113]]=0,"",Table4[Column113])</calculatedColumnFormula>
    </tableColumn>
    <tableColumn id="115" name="Column114">
      <calculatedColumnFormula>IF(Table4[[#This Row],[Column114]]=0,"",Table4[Column114])</calculatedColumnFormula>
    </tableColumn>
    <tableColumn id="116" name="Column115">
      <calculatedColumnFormula>IF(Table4[[#This Row],[Column115]]=0,"",Table4[Column115])</calculatedColumnFormula>
    </tableColumn>
    <tableColumn id="117" name="Column116">
      <calculatedColumnFormula>IF(Table4[[#This Row],[Column116]]=0,"",Table4[Column116])</calculatedColumnFormula>
    </tableColumn>
    <tableColumn id="118" name="Column117">
      <calculatedColumnFormula>IF(Table4[[#This Row],[Column117]]=0,"",Table4[Column117])</calculatedColumnFormula>
    </tableColumn>
    <tableColumn id="119" name="Column118">
      <calculatedColumnFormula>IF(Table4[[#This Row],[Column118]]=0,"",Table4[Column118])</calculatedColumnFormula>
    </tableColumn>
    <tableColumn id="120" name="Column119">
      <calculatedColumnFormula>IF(Table4[[#This Row],[Column119]]=0,"",Table4[Column119])</calculatedColumnFormula>
    </tableColumn>
    <tableColumn id="121" name="Column120">
      <calculatedColumnFormula>IF(Table4[[#This Row],[Column120]]=0,"",Table4[Column120])</calculatedColumnFormula>
    </tableColumn>
    <tableColumn id="122" name="Column121">
      <calculatedColumnFormula>IF(Table4[[#This Row],[Column121]]=0,"",Table4[Column121])</calculatedColumnFormula>
    </tableColumn>
    <tableColumn id="123" name="Column122">
      <calculatedColumnFormula>IF(Table4[[#This Row],[Column122]]=0,"",Table4[Column122])</calculatedColumnFormula>
    </tableColumn>
    <tableColumn id="124" name="Column123">
      <calculatedColumnFormula>IF(Table4[[#This Row],[Column123]]=0,"",Table4[Column123])</calculatedColumnFormula>
    </tableColumn>
    <tableColumn id="125" name="Column124">
      <calculatedColumnFormula>IF(Table4[[#This Row],[Column124]]=0,"",Table4[Column124])</calculatedColumnFormula>
    </tableColumn>
    <tableColumn id="126" name="Column125">
      <calculatedColumnFormula>IF(Table4[[#This Row],[Column125]]=0,"",Table4[Column125])</calculatedColumnFormula>
    </tableColumn>
    <tableColumn id="127" name="Column126">
      <calculatedColumnFormula>IF(Table4[[#This Row],[Column126]]=0,"",Table4[Column126])</calculatedColumnFormula>
    </tableColumn>
    <tableColumn id="128" name="Column127">
      <calculatedColumnFormula>IF(Table4[[#This Row],[Column127]]=0,"",Table4[Column127])</calculatedColumnFormula>
    </tableColumn>
    <tableColumn id="129" name="Column128">
      <calculatedColumnFormula>IF(Table4[[#This Row],[Column128]]=0,"",Table4[Column128])</calculatedColumnFormula>
    </tableColumn>
    <tableColumn id="130" name="Column129">
      <calculatedColumnFormula>IF(Table4[[#This Row],[Column129]]=0,"",Table4[Column129])</calculatedColumnFormula>
    </tableColumn>
    <tableColumn id="131" name="Column130">
      <calculatedColumnFormula>IF(Table4[[#This Row],[Column130]]=0,"",Table4[Column130])</calculatedColumnFormula>
    </tableColumn>
    <tableColumn id="132" name="Column131">
      <calculatedColumnFormula>IF(Table4[[#This Row],[Column131]]=0,"",Table4[Column131])</calculatedColumnFormula>
    </tableColumn>
    <tableColumn id="133" name="Column132">
      <calculatedColumnFormula>IF(Table4[[#This Row],[Column132]]=0,"",Table4[Column132])</calculatedColumnFormula>
    </tableColumn>
    <tableColumn id="134" name="Column133">
      <calculatedColumnFormula>IF(Table4[[#This Row],[Column133]]=0,"",Table4[Column133])</calculatedColumnFormula>
    </tableColumn>
    <tableColumn id="135" name="Column134">
      <calculatedColumnFormula>IF(Table4[[#This Row],[Column134]]=0,"",Table4[Column134])</calculatedColumnFormula>
    </tableColumn>
    <tableColumn id="136" name="Column135">
      <calculatedColumnFormula>IF(Table4[[#This Row],[Column135]]=0,"",Table4[Column135])</calculatedColumnFormula>
    </tableColumn>
    <tableColumn id="137" name="Column136">
      <calculatedColumnFormula>IF(Table4[[#This Row],[Column136]]=0,"",Table4[Column136])</calculatedColumnFormula>
    </tableColumn>
    <tableColumn id="138" name="Column137">
      <calculatedColumnFormula>IF(Table4[[#This Row],[Column137]]=0,"",Table4[Column137])</calculatedColumnFormula>
    </tableColumn>
    <tableColumn id="139" name="Column138">
      <calculatedColumnFormula>IF(Table4[[#This Row],[Column138]]=0,"",Table4[Column138])</calculatedColumnFormula>
    </tableColumn>
    <tableColumn id="140" name="Column139">
      <calculatedColumnFormula>IF(Table4[[#This Row],[Column139]]=0,"",Table4[Column139])</calculatedColumnFormula>
    </tableColumn>
    <tableColumn id="141" name="Column140">
      <calculatedColumnFormula>IF(Table4[[#This Row],[Column140]]=0,"",Table4[Column140])</calculatedColumnFormula>
    </tableColumn>
    <tableColumn id="142" name="Column141">
      <calculatedColumnFormula>IF(Table4[[#This Row],[Column141]]=0,"",Table4[Column141])</calculatedColumnFormula>
    </tableColumn>
    <tableColumn id="143" name="Column142">
      <calculatedColumnFormula>IF(Table4[[#This Row],[Column142]]=0,"",Table4[Column142])</calculatedColumnFormula>
    </tableColumn>
    <tableColumn id="144" name="Column143">
      <calculatedColumnFormula>IF(Table4[[#This Row],[Column143]]=0,"",Table4[Column143])</calculatedColumnFormula>
    </tableColumn>
    <tableColumn id="145" name="Column144">
      <calculatedColumnFormula>IF(Table4[[#This Row],[Column144]]=0,"",Table4[Column144])</calculatedColumnFormula>
    </tableColumn>
    <tableColumn id="146" name="Column145">
      <calculatedColumnFormula>IF(Table4[[#This Row],[Column145]]=0,"",Table4[Column145])</calculatedColumnFormula>
    </tableColumn>
    <tableColumn id="147" name="Column146">
      <calculatedColumnFormula>IF(Table4[[#This Row],[Column146]]=0,"",Table4[Column146])</calculatedColumnFormula>
    </tableColumn>
    <tableColumn id="148" name="Column147">
      <calculatedColumnFormula>IF(Table4[[#This Row],[Column147]]=0,"",Table4[Column147])</calculatedColumnFormula>
    </tableColumn>
    <tableColumn id="149" name="Column148">
      <calculatedColumnFormula>IF(Table4[[#This Row],[Column148]]=0,"",Table4[Column148])</calculatedColumnFormula>
    </tableColumn>
    <tableColumn id="150" name="Column149">
      <calculatedColumnFormula>IF(Table4[[#This Row],[Column149]]=0,"",Table4[Column149])</calculatedColumnFormula>
    </tableColumn>
    <tableColumn id="151" name="Column150">
      <calculatedColumnFormula>IF(Table4[[#This Row],[Column150]]=0,"",Table4[Column150])</calculatedColumnFormula>
    </tableColumn>
    <tableColumn id="152" name="Column151">
      <calculatedColumnFormula>IF(Table4[[#This Row],[Column151]]=0,"",Table4[Column151])</calculatedColumnFormula>
    </tableColumn>
    <tableColumn id="153" name="Column152">
      <calculatedColumnFormula>IF(Table4[[#This Row],[Column152]]=0,"",Table4[Column152])</calculatedColumnFormula>
    </tableColumn>
    <tableColumn id="154" name="Column153">
      <calculatedColumnFormula>IF(Table4[[#This Row],[Column153]]=0,"",Table4[Column153])</calculatedColumnFormula>
    </tableColumn>
    <tableColumn id="155" name="Column154">
      <calculatedColumnFormula>IF(Table4[[#This Row],[Column154]]=0,"",Table4[Column154])</calculatedColumnFormula>
    </tableColumn>
    <tableColumn id="156" name="Column155">
      <calculatedColumnFormula>IF(Table4[[#This Row],[Column155]]=0,"",Table4[Column155])</calculatedColumnFormula>
    </tableColumn>
    <tableColumn id="157" name="Column156">
      <calculatedColumnFormula>IF(Table4[[#This Row],[Column156]]=0,"",Table4[Column156])</calculatedColumnFormula>
    </tableColumn>
    <tableColumn id="158" name="Column157">
      <calculatedColumnFormula>IF(Table4[[#This Row],[Column157]]=0,"",Table4[Column157])</calculatedColumnFormula>
    </tableColumn>
    <tableColumn id="159" name="Column158">
      <calculatedColumnFormula>IF(Table4[[#This Row],[Column158]]=0,"",Table4[Column158])</calculatedColumnFormula>
    </tableColumn>
    <tableColumn id="160" name="Column159">
      <calculatedColumnFormula>IF(Table4[[#This Row],[Column159]]=0,"",Table4[Column159])</calculatedColumnFormula>
    </tableColumn>
    <tableColumn id="161" name="Column160">
      <calculatedColumnFormula>IF(Table4[[#This Row],[Column160]]=0,"",Table4[Column160])</calculatedColumnFormula>
    </tableColumn>
    <tableColumn id="162" name="Column161">
      <calculatedColumnFormula>IF(Table4[[#This Row],[Column161]]=0,"",Table4[Column161])</calculatedColumnFormula>
    </tableColumn>
    <tableColumn id="163" name="Column162">
      <calculatedColumnFormula>IF(Table4[[#This Row],[Column162]]=0,"",Table4[Column162])</calculatedColumnFormula>
    </tableColumn>
    <tableColumn id="164" name="Column163">
      <calculatedColumnFormula>IF(Table4[[#This Row],[Column163]]=0,"",Table4[Column163])</calculatedColumnFormula>
    </tableColumn>
    <tableColumn id="165" name="Column164">
      <calculatedColumnFormula>IF(Table4[[#This Row],[Column164]]=0,"",Table4[Column164])</calculatedColumnFormula>
    </tableColumn>
    <tableColumn id="166" name="Column165">
      <calculatedColumnFormula>IF(Table4[[#This Row],[Column165]]=0,"",Table4[Column165])</calculatedColumnFormula>
    </tableColumn>
    <tableColumn id="167" name="Column166">
      <calculatedColumnFormula>IF(Table4[[#This Row],[Column166]]=0,"",Table4[Column166])</calculatedColumnFormula>
    </tableColumn>
    <tableColumn id="168" name="Column167">
      <calculatedColumnFormula>IF(Table4[[#This Row],[Column167]]=0,"",Table4[Column167])</calculatedColumnFormula>
    </tableColumn>
    <tableColumn id="169" name="Column168">
      <calculatedColumnFormula>IF(Table4[[#This Row],[Column168]]=0,"",Table4[Column168])</calculatedColumnFormula>
    </tableColumn>
    <tableColumn id="170" name="Column169">
      <calculatedColumnFormula>IF(Table4[[#This Row],[Column169]]=0,"",Table4[Column169])</calculatedColumnFormula>
    </tableColumn>
    <tableColumn id="171" name="Column170">
      <calculatedColumnFormula>IF(Table4[[#This Row],[Column170]]=0,"",Table4[Column170])</calculatedColumnFormula>
    </tableColumn>
    <tableColumn id="172" name="Column171">
      <calculatedColumnFormula>IF(Table4[[#This Row],[Column171]]=0,"",Table4[Column171])</calculatedColumnFormula>
    </tableColumn>
    <tableColumn id="173" name="Column172">
      <calculatedColumnFormula>IF(Table4[[#This Row],[Column172]]=0,"",Table4[Column172])</calculatedColumnFormula>
    </tableColumn>
    <tableColumn id="174" name="Column173">
      <calculatedColumnFormula>IF(Table4[[#This Row],[Column173]]=0,"",Table4[Column173])</calculatedColumnFormula>
    </tableColumn>
    <tableColumn id="175" name="Column174">
      <calculatedColumnFormula>IF(Table4[[#This Row],[Column174]]=0,"",Table4[Column174])</calculatedColumnFormula>
    </tableColumn>
    <tableColumn id="176" name="Column175">
      <calculatedColumnFormula>IF(Table4[[#This Row],[Column175]]=0,"",Table4[Column175])</calculatedColumnFormula>
    </tableColumn>
    <tableColumn id="177" name="Column176">
      <calculatedColumnFormula>IF(Table4[[#This Row],[Column176]]=0,"",Table4[Column176])</calculatedColumnFormula>
    </tableColumn>
    <tableColumn id="178" name="Column177">
      <calculatedColumnFormula>IF(Table4[[#This Row],[Column177]]=0,"",Table4[Column177])</calculatedColumnFormula>
    </tableColumn>
    <tableColumn id="179" name="Column178">
      <calculatedColumnFormula>IF(Table4[[#This Row],[Column178]]=0,"",Table4[Column178])</calculatedColumnFormula>
    </tableColumn>
    <tableColumn id="180" name="Column179">
      <calculatedColumnFormula>IF(Table4[[#This Row],[Column179]]=0,"",Table4[Column179])</calculatedColumnFormula>
    </tableColumn>
    <tableColumn id="181" name="Column180">
      <calculatedColumnFormula>IF(Table4[[#This Row],[Column180]]=0,"",Table4[Column180])</calculatedColumnFormula>
    </tableColumn>
    <tableColumn id="182" name="Column181">
      <calculatedColumnFormula>IF(Table4[[#This Row],[Column181]]=0,"",Table4[Column181])</calculatedColumnFormula>
    </tableColumn>
    <tableColumn id="183" name="Column182">
      <calculatedColumnFormula>IF(Table4[[#This Row],[Column182]]=0,"",Table4[Column182])</calculatedColumnFormula>
    </tableColumn>
    <tableColumn id="184" name="Column183">
      <calculatedColumnFormula>IF(Table4[[#This Row],[Column183]]=0,"",Table4[Column183])</calculatedColumnFormula>
    </tableColumn>
    <tableColumn id="185" name="Column184">
      <calculatedColumnFormula>IF(Table4[[#This Row],[Column184]]=0,"",Table4[Column184])</calculatedColumnFormula>
    </tableColumn>
    <tableColumn id="186" name="Column185">
      <calculatedColumnFormula>IF(Table4[[#This Row],[Column185]]=0,"",Table4[Column185])</calculatedColumnFormula>
    </tableColumn>
    <tableColumn id="187" name="Column186">
      <calculatedColumnFormula>IF(Table4[[#This Row],[Column186]]=0,"",Table4[Column186])</calculatedColumnFormula>
    </tableColumn>
    <tableColumn id="188" name="Column187">
      <calculatedColumnFormula>IF(Table4[[#This Row],[Column187]]=0,"",Table4[Column187])</calculatedColumnFormula>
    </tableColumn>
    <tableColumn id="189" name="Column188">
      <calculatedColumnFormula>IF(Table4[[#This Row],[Column188]]=0,"",Table4[Column188])</calculatedColumnFormula>
    </tableColumn>
    <tableColumn id="190" name="Column189">
      <calculatedColumnFormula>IF(Table4[[#This Row],[Column189]]=0,"",Table4[Column189])</calculatedColumnFormula>
    </tableColumn>
    <tableColumn id="191" name="Column190">
      <calculatedColumnFormula>IF(Table4[[#This Row],[Column190]]=0,"",Table4[Column190])</calculatedColumnFormula>
    </tableColumn>
    <tableColumn id="192" name="Column191">
      <calculatedColumnFormula>IF(Table4[[#This Row],[Column191]]=0,"",Table4[Column191])</calculatedColumnFormula>
    </tableColumn>
    <tableColumn id="193" name="Column192">
      <calculatedColumnFormula>IF(Table4[[#This Row],[Column192]]=0,"",Table4[Column192])</calculatedColumnFormula>
    </tableColumn>
    <tableColumn id="194" name="Column193">
      <calculatedColumnFormula>IF(Table4[[#This Row],[Column193]]=0,"",Table4[Column193])</calculatedColumnFormula>
    </tableColumn>
    <tableColumn id="195" name="Column194">
      <calculatedColumnFormula>IF(Table4[[#This Row],[Column194]]=0,"",Table4[Column194])</calculatedColumnFormula>
    </tableColumn>
    <tableColumn id="196" name="Column195">
      <calculatedColumnFormula>IF(Table4[[#This Row],[Column195]]=0,"",Table4[Column195])</calculatedColumnFormula>
    </tableColumn>
    <tableColumn id="197" name="Column196">
      <calculatedColumnFormula>IF(Table4[[#This Row],[Column196]]=0,"",Table4[Column196])</calculatedColumnFormula>
    </tableColumn>
    <tableColumn id="198" name="Column197">
      <calculatedColumnFormula>IF(Table4[[#This Row],[Column197]]=0,"",Table4[Column197])</calculatedColumnFormula>
    </tableColumn>
    <tableColumn id="199" name="Column198">
      <calculatedColumnFormula>IF(Table4[[#This Row],[Column198]]=0,"",Table4[Column198])</calculatedColumnFormula>
    </tableColumn>
    <tableColumn id="200" name="Column199">
      <calculatedColumnFormula>IF(Table4[[#This Row],[Column199]]=0,"",Table4[Column199])</calculatedColumnFormula>
    </tableColumn>
    <tableColumn id="201" name="Column200">
      <calculatedColumnFormula>IF(Table4[[#This Row],[Column200]]=0,"",Table4[Column200])</calculatedColumnFormula>
    </tableColumn>
    <tableColumn id="202" name="Column201">
      <calculatedColumnFormula>IF(Table4[[#This Row],[Column201]]=0,"",Table4[Column201])</calculatedColumnFormula>
    </tableColumn>
    <tableColumn id="203" name="Column202">
      <calculatedColumnFormula>IF(Table4[[#This Row],[Column202]]=0,"",Table4[Column202])</calculatedColumnFormula>
    </tableColumn>
    <tableColumn id="204" name="Column203">
      <calculatedColumnFormula>IF(Table4[[#This Row],[Column203]]=0,"",Table4[Column203])</calculatedColumnFormula>
    </tableColumn>
    <tableColumn id="214" name="Conversions">
      <calculatedColumnFormula>IF(Table4[[#This Row],[Conversions]]=0,"",Table4[Conversions])</calculatedColumnFormula>
    </tableColumn>
    <tableColumn id="215" name="Total Revenue" dataDxfId="111" totalsRowDxfId="110">
      <calculatedColumnFormula>Table43[[#This Row],[Conversions]]*B$2</calculatedColumnFormula>
    </tableColumn>
    <tableColumn id="205" name="Count" dataDxfId="109" totalsRowDxfId="108">
      <calculatedColumnFormula>SUM(COUNTIF(Table43[[#This Row],[Path]:[Column203]],{"*e*","social"}))</calculatedColumnFormula>
    </tableColumn>
    <tableColumn id="226" name="IncrementalOrganic First Click" dataDxfId="107" totalsRowDxfId="106">
      <calculatedColumnFormula>IF(Table43[[#This Row],[Path]]=A$2,1,0)</calculatedColumnFormula>
    </tableColumn>
    <tableColumn id="227" name="BrandIntention First Click" dataDxfId="105" totalsRowDxfId="104">
      <calculatedColumnFormula>IF(Table43[[#This Row],[Path]]=A$3,1,0)</calculatedColumnFormula>
    </tableColumn>
    <tableColumn id="228" name="Incrementalcpc First Click" dataDxfId="103" totalsRowDxfId="102">
      <calculatedColumnFormula>IF(Table43[[#This Row],[Path]]=A$4,1,0)</calculatedColumnFormula>
    </tableColumn>
    <tableColumn id="229" name="Feeds First Click" dataDxfId="101" totalsRowDxfId="100">
      <calculatedColumnFormula>IF(Table43[[#This Row],[Path]]=A$5,1,0)</calculatedColumnFormula>
    </tableColumn>
    <tableColumn id="230" name="Referrals First Click" dataDxfId="99" totalsRowDxfId="98">
      <calculatedColumnFormula>IF(Table43[[#This Row],[Path]]=A$6,1,0)</calculatedColumnFormula>
    </tableColumn>
    <tableColumn id="231" name="Social First Click" dataDxfId="97" totalsRowDxfId="96">
      <calculatedColumnFormula>IF(Table43[[#This Row],[Path]]=A$7,1,0)</calculatedColumnFormula>
    </tableColumn>
    <tableColumn id="206" name="IncrementalOrganic Attribution" dataDxfId="95" totalsRowDxfId="94">
      <calculatedColumnFormula>COUNTIF(Table43[[#This Row],[Path]:[Column203]],A$2)</calculatedColumnFormula>
    </tableColumn>
    <tableColumn id="207" name="BrandIntention Attribution" dataDxfId="93" totalsRowDxfId="92">
      <calculatedColumnFormula>COUNTIF(Table43[[#This Row],[Path]:[Column203]],A$3)</calculatedColumnFormula>
    </tableColumn>
    <tableColumn id="208" name="Incrementalcpc Attribution" dataDxfId="91" totalsRowDxfId="90">
      <calculatedColumnFormula>COUNTIF(Table43[[#This Row],[Path]:[Column203]],A$4)</calculatedColumnFormula>
    </tableColumn>
    <tableColumn id="209" name="Feeds Attribution" dataDxfId="89" totalsRowDxfId="88">
      <calculatedColumnFormula>COUNTIF(Table43[[#This Row],[Path]:[Column203]],A$5)</calculatedColumnFormula>
    </tableColumn>
    <tableColumn id="220" name="Referrals Attribution" dataDxfId="87" totalsRowDxfId="86">
      <calculatedColumnFormula>COUNTIF(Table43[[#This Row],[Path]:[Column203]],A$6)</calculatedColumnFormula>
    </tableColumn>
    <tableColumn id="221" name="Social Attribution" dataDxfId="85" totalsRowDxfId="84">
      <calculatedColumnFormula>COUNTIF(Table43[[#This Row],[Path]:[Column203]],A$7)</calculatedColumnFormula>
    </tableColumn>
    <tableColumn id="210" name="IncrementalOrganic Attribution Ratio" dataDxfId="83" totalsRowDxfId="82">
      <calculatedColumnFormula>IFERROR(IF(Table43[[#This Row],[IncrementalOrganic First Click]]=1,0.5,0)+Table43[[#This Row],[IncrementalOrganic Attribution]]/IF(Table43[[#This Row],[IncrementalOrganic First Click]]=1,Table43[[#This Row],[Count]]*2,(Table43[[#This Row],[Count]]*2)),"0")</calculatedColumnFormula>
    </tableColumn>
    <tableColumn id="211" name="BrandIntention Attribution Ratio" dataDxfId="81" totalsRowDxfId="80">
      <calculatedColumnFormula>IFERROR(IF(Table43[[#This Row],[BrandIntention First Click]]=1,0.5,0)+Table43[[#This Row],[BrandIntention Attribution]]/IF(Table43[[#This Row],[BrandIntention First Click]]=1,Table43[[#This Row],[Count]]*2,(Table43[[#This Row],[Count]]*2)),"0")</calculatedColumnFormula>
    </tableColumn>
    <tableColumn id="212" name="Incrementalcpc Attribution Ratio" dataDxfId="79" totalsRowDxfId="78">
      <calculatedColumnFormula>IFERROR(IF(Table43[[#This Row],[Incrementalcpc First Click]]=1,0.5,0)+Table43[[#This Row],[Incrementalcpc Attribution]]/IF(Table43[[#This Row],[Incrementalcpc First Click]]=1,Table43[[#This Row],[Count]]*2,(Table43[[#This Row],[Count]]*2)),"0")</calculatedColumnFormula>
    </tableColumn>
    <tableColumn id="213" name="Feeds Attribution Ratio" dataDxfId="77" totalsRowDxfId="76">
      <calculatedColumnFormula>IFERROR(IF(Table43[[#This Row],[Feeds First Click]]=1,0.5,0)+Table43[[#This Row],[Feeds Attribution]]/IF(Table43[[#This Row],[Feeds First Click]]=1,Table43[[#This Row],[Count]]*2,(Table43[[#This Row],[Count]]*2)),"0")</calculatedColumnFormula>
    </tableColumn>
    <tableColumn id="223" name="Referrals Attribution Ratio" dataDxfId="75" totalsRowDxfId="74">
      <calculatedColumnFormula>IFERROR(IF(Table43[[#This Row],[Referrals First Click]]=1,0.5,0)+Table43[[#This Row],[Referrals Attribution]]/IF(Table43[[#This Row],[Referrals First Click]]=1,Table43[[#This Row],[Count]]*2,(Table43[[#This Row],[Count]]*2)),"0")</calculatedColumnFormula>
    </tableColumn>
    <tableColumn id="222" name="Social Attribution Ratio" dataDxfId="73" totalsRowDxfId="72">
      <calculatedColumnFormula>IFERROR(IF(Table43[[#This Row],[Social First Click]]=1,0.5,0)+Table43[[#This Row],[Social Attribution]]/IF(Table43[[#This Row],[Social First Click]]=1,Table43[[#This Row],[Count]]*2,(Table43[[#This Row],[Count]]*2)),"0")</calculatedColumnFormula>
    </tableColumn>
    <tableColumn id="216" name="IncrementalOrganic Revenue" totalsRowFunction="sum" dataDxfId="71" totalsRowDxfId="70">
      <calculatedColumnFormula>Table43[[#This Row],[IncrementalOrganic Attribution Ratio]]*Table43[[#This Row],[Total Revenue]]</calculatedColumnFormula>
    </tableColumn>
    <tableColumn id="217" name="BrandIntention Revenue" totalsRowFunction="sum" dataDxfId="69" totalsRowDxfId="68">
      <calculatedColumnFormula>Table43[[#This Row],[BrandIntention Attribution Ratio]]*Table43[[#This Row],[Total Revenue]]</calculatedColumnFormula>
    </tableColumn>
    <tableColumn id="218" name="Incrementalcpc Revenue" totalsRowFunction="sum" dataDxfId="67" totalsRowDxfId="66">
      <calculatedColumnFormula>Table43[[#This Row],[Incrementalcpc Attribution Ratio]]*Table43[[#This Row],[Total Revenue]]</calculatedColumnFormula>
    </tableColumn>
    <tableColumn id="219" name="Feeds Revenue" totalsRowFunction="sum" dataDxfId="65" totalsRowDxfId="64">
      <calculatedColumnFormula>Table43[[#This Row],[Feeds Attribution Ratio]]*Table43[[#This Row],[Total Revenue]]</calculatedColumnFormula>
    </tableColumn>
    <tableColumn id="224" name="Referrals Revenue" totalsRowFunction="sum" dataDxfId="63" totalsRowDxfId="62">
      <calculatedColumnFormula>Table43[[#This Row],[Referrals Attribution Ratio]]*Table43[[#This Row],[Total Revenue]]</calculatedColumnFormula>
    </tableColumn>
    <tableColumn id="225" name="Social Revenue" totalsRowFunction="sum" dataDxfId="61" totalsRowDxfId="60">
      <calculatedColumnFormula>Table43[[#This Row],[Social Attribution Ratio]]*Table43[[#This Row],[Total Revenue]]</calculatedColumnFormula>
    </tableColumn>
    <tableColumn id="232" name="Column204" dataDxfId="59" totalsRowDxfId="58">
      <calculatedColumnFormula>SUM(Table43[[#This Row],[IncrementalOrganic Attribution Ratio]:[Social Attribution Ratio]])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434" displayName="Table434" ref="B9:HY51" totalsRowCount="1">
  <autoFilter ref="B9:HY50"/>
  <tableColumns count="232">
    <tableColumn id="1" name="Path">
      <calculatedColumnFormula>IF(Table4[[#This Row],[Path]]=0,"",Table4[Path])</calculatedColumnFormula>
    </tableColumn>
    <tableColumn id="2" name="Column1">
      <calculatedColumnFormula>IF(Table4[[#This Row],[Column1]]=0,"",Table4[Column1])</calculatedColumnFormula>
    </tableColumn>
    <tableColumn id="3" name="Column2">
      <calculatedColumnFormula>IF(Table4[[#This Row],[Column2]]=0,"",Table4[Column2])</calculatedColumnFormula>
    </tableColumn>
    <tableColumn id="4" name="Column3">
      <calculatedColumnFormula>IF(Table4[[#This Row],[Column3]]=0,"",Table4[Column3])</calculatedColumnFormula>
    </tableColumn>
    <tableColumn id="5" name="Column4">
      <calculatedColumnFormula>IF(Table4[[#This Row],[Column4]]=0,"",Table4[Column4])</calculatedColumnFormula>
    </tableColumn>
    <tableColumn id="6" name="Column5">
      <calculatedColumnFormula>IF(Table4[[#This Row],[Column5]]=0,"",Table4[Column5])</calculatedColumnFormula>
    </tableColumn>
    <tableColumn id="7" name="Column6">
      <calculatedColumnFormula>IF(Table4[[#This Row],[Column6]]=0,"",Table4[Column6])</calculatedColumnFormula>
    </tableColumn>
    <tableColumn id="8" name="Column7">
      <calculatedColumnFormula>IF(Table4[[#This Row],[Column7]]=0,"",Table4[Column7])</calculatedColumnFormula>
    </tableColumn>
    <tableColumn id="9" name="Column8">
      <calculatedColumnFormula>IF(Table4[[#This Row],[Column8]]=0,"",Table4[Column8])</calculatedColumnFormula>
    </tableColumn>
    <tableColumn id="10" name="Column9">
      <calculatedColumnFormula>IF(Table4[[#This Row],[Column9]]=0,"",Table4[Column9])</calculatedColumnFormula>
    </tableColumn>
    <tableColumn id="11" name="Column10">
      <calculatedColumnFormula>IF(Table4[[#This Row],[Column10]]=0,"",Table4[Column10])</calculatedColumnFormula>
    </tableColumn>
    <tableColumn id="12" name="Column11">
      <calculatedColumnFormula>IF(Table4[[#This Row],[Column11]]=0,"",Table4[Column11])</calculatedColumnFormula>
    </tableColumn>
    <tableColumn id="13" name="Column12">
      <calculatedColumnFormula>IF(Table4[[#This Row],[Column12]]=0,"",Table4[Column12])</calculatedColumnFormula>
    </tableColumn>
    <tableColumn id="14" name="Column13">
      <calculatedColumnFormula>IF(Table4[[#This Row],[Column13]]=0,"",Table4[Column13])</calculatedColumnFormula>
    </tableColumn>
    <tableColumn id="15" name="Column14">
      <calculatedColumnFormula>IF(Table4[[#This Row],[Column14]]=0,"",Table4[Column14])</calculatedColumnFormula>
    </tableColumn>
    <tableColumn id="16" name="Column15">
      <calculatedColumnFormula>IF(Table4[[#This Row],[Column15]]=0,"",Table4[Column15])</calculatedColumnFormula>
    </tableColumn>
    <tableColumn id="17" name="Column16">
      <calculatedColumnFormula>IF(Table4[[#This Row],[Column16]]=0,"",Table4[Column16])</calculatedColumnFormula>
    </tableColumn>
    <tableColumn id="18" name="Column17">
      <calculatedColumnFormula>IF(Table4[[#This Row],[Column17]]=0,"",Table4[Column17])</calculatedColumnFormula>
    </tableColumn>
    <tableColumn id="19" name="Column18">
      <calculatedColumnFormula>IF(Table4[[#This Row],[Column18]]=0,"",Table4[Column18])</calculatedColumnFormula>
    </tableColumn>
    <tableColumn id="20" name="Column19">
      <calculatedColumnFormula>IF(Table4[[#This Row],[Column19]]=0,"",Table4[Column19])</calculatedColumnFormula>
    </tableColumn>
    <tableColumn id="21" name="Column20">
      <calculatedColumnFormula>IF(Table4[[#This Row],[Column20]]=0,"",Table4[Column20])</calculatedColumnFormula>
    </tableColumn>
    <tableColumn id="22" name="Column21">
      <calculatedColumnFormula>IF(Table4[[#This Row],[Column21]]=0,"",Table4[Column21])</calculatedColumnFormula>
    </tableColumn>
    <tableColumn id="23" name="Column22">
      <calculatedColumnFormula>IF(Table4[[#This Row],[Column22]]=0,"",Table4[Column22])</calculatedColumnFormula>
    </tableColumn>
    <tableColumn id="24" name="Column23">
      <calculatedColumnFormula>IF(Table4[[#This Row],[Column23]]=0,"",Table4[Column23])</calculatedColumnFormula>
    </tableColumn>
    <tableColumn id="25" name="Column24">
      <calculatedColumnFormula>IF(Table4[[#This Row],[Column24]]=0,"",Table4[Column24])</calculatedColumnFormula>
    </tableColumn>
    <tableColumn id="26" name="Column25">
      <calculatedColumnFormula>IF(Table4[[#This Row],[Column25]]=0,"",Table4[Column25])</calculatedColumnFormula>
    </tableColumn>
    <tableColumn id="27" name="Column26">
      <calculatedColumnFormula>IF(Table4[[#This Row],[Column26]]=0,"",Table4[Column26])</calculatedColumnFormula>
    </tableColumn>
    <tableColumn id="28" name="Column27">
      <calculatedColumnFormula>IF(Table4[[#This Row],[Column27]]=0,"",Table4[Column27])</calculatedColumnFormula>
    </tableColumn>
    <tableColumn id="29" name="Column28">
      <calculatedColumnFormula>IF(Table4[[#This Row],[Column28]]=0,"",Table4[Column28])</calculatedColumnFormula>
    </tableColumn>
    <tableColumn id="30" name="Column29">
      <calculatedColumnFormula>IF(Table4[[#This Row],[Column29]]=0,"",Table4[Column29])</calculatedColumnFormula>
    </tableColumn>
    <tableColumn id="31" name="Column30">
      <calculatedColumnFormula>IF(Table4[[#This Row],[Column30]]=0,"",Table4[Column30])</calculatedColumnFormula>
    </tableColumn>
    <tableColumn id="32" name="Column31">
      <calculatedColumnFormula>IF(Table4[[#This Row],[Column31]]=0,"",Table4[Column31])</calculatedColumnFormula>
    </tableColumn>
    <tableColumn id="33" name="Column32">
      <calculatedColumnFormula>IF(Table4[[#This Row],[Column32]]=0,"",Table4[Column32])</calculatedColumnFormula>
    </tableColumn>
    <tableColumn id="34" name="Column33">
      <calculatedColumnFormula>IF(Table4[[#This Row],[Column33]]=0,"",Table4[Column33])</calculatedColumnFormula>
    </tableColumn>
    <tableColumn id="35" name="Column34">
      <calculatedColumnFormula>IF(Table4[[#This Row],[Column34]]=0,"",Table4[Column34])</calculatedColumnFormula>
    </tableColumn>
    <tableColumn id="36" name="Column35">
      <calculatedColumnFormula>IF(Table4[[#This Row],[Column35]]=0,"",Table4[Column35])</calculatedColumnFormula>
    </tableColumn>
    <tableColumn id="37" name="Column36">
      <calculatedColumnFormula>IF(Table4[[#This Row],[Column36]]=0,"",Table4[Column36])</calculatedColumnFormula>
    </tableColumn>
    <tableColumn id="38" name="Column37">
      <calculatedColumnFormula>IF(Table4[[#This Row],[Column37]]=0,"",Table4[Column37])</calculatedColumnFormula>
    </tableColumn>
    <tableColumn id="39" name="Column38">
      <calculatedColumnFormula>IF(Table4[[#This Row],[Column38]]=0,"",Table4[Column38])</calculatedColumnFormula>
    </tableColumn>
    <tableColumn id="40" name="Column39">
      <calculatedColumnFormula>IF(Table4[[#This Row],[Column39]]=0,"",Table4[Column39])</calculatedColumnFormula>
    </tableColumn>
    <tableColumn id="41" name="Column40">
      <calculatedColumnFormula>IF(Table4[[#This Row],[Column40]]=0,"",Table4[Column40])</calculatedColumnFormula>
    </tableColumn>
    <tableColumn id="42" name="Column41">
      <calculatedColumnFormula>IF(Table4[[#This Row],[Column41]]=0,"",Table4[Column41])</calculatedColumnFormula>
    </tableColumn>
    <tableColumn id="43" name="Column42">
      <calculatedColumnFormula>IF(Table4[[#This Row],[Column42]]=0,"",Table4[Column42])</calculatedColumnFormula>
    </tableColumn>
    <tableColumn id="44" name="Column43">
      <calculatedColumnFormula>IF(Table4[[#This Row],[Column43]]=0,"",Table4[Column43])</calculatedColumnFormula>
    </tableColumn>
    <tableColumn id="45" name="Column44">
      <calculatedColumnFormula>IF(Table4[[#This Row],[Column44]]=0,"",Table4[Column44])</calculatedColumnFormula>
    </tableColumn>
    <tableColumn id="46" name="Column45">
      <calculatedColumnFormula>IF(Table4[[#This Row],[Column45]]=0,"",Table4[Column45])</calculatedColumnFormula>
    </tableColumn>
    <tableColumn id="47" name="Column46">
      <calculatedColumnFormula>IF(Table4[[#This Row],[Column46]]=0,"",Table4[Column46])</calculatedColumnFormula>
    </tableColumn>
    <tableColumn id="48" name="Column47">
      <calculatedColumnFormula>IF(Table4[[#This Row],[Column47]]=0,"",Table4[Column47])</calculatedColumnFormula>
    </tableColumn>
    <tableColumn id="49" name="Column48">
      <calculatedColumnFormula>IF(Table4[[#This Row],[Column48]]=0,"",Table4[Column48])</calculatedColumnFormula>
    </tableColumn>
    <tableColumn id="50" name="Column49">
      <calculatedColumnFormula>IF(Table4[[#This Row],[Column49]]=0,"",Table4[Column49])</calculatedColumnFormula>
    </tableColumn>
    <tableColumn id="51" name="Column50">
      <calculatedColumnFormula>IF(Table4[[#This Row],[Column50]]=0,"",Table4[Column50])</calculatedColumnFormula>
    </tableColumn>
    <tableColumn id="52" name="Column51">
      <calculatedColumnFormula>IF(Table4[[#This Row],[Column51]]=0,"",Table4[Column51])</calculatedColumnFormula>
    </tableColumn>
    <tableColumn id="53" name="Column52">
      <calculatedColumnFormula>IF(Table4[[#This Row],[Column52]]=0,"",Table4[Column52])</calculatedColumnFormula>
    </tableColumn>
    <tableColumn id="54" name="Column53">
      <calculatedColumnFormula>IF(Table4[[#This Row],[Column53]]=0,"",Table4[Column53])</calculatedColumnFormula>
    </tableColumn>
    <tableColumn id="55" name="Column54">
      <calculatedColumnFormula>IF(Table4[[#This Row],[Column54]]=0,"",Table4[Column54])</calculatedColumnFormula>
    </tableColumn>
    <tableColumn id="56" name="Column55">
      <calculatedColumnFormula>IF(Table4[[#This Row],[Column55]]=0,"",Table4[Column55])</calculatedColumnFormula>
    </tableColumn>
    <tableColumn id="57" name="Column56">
      <calculatedColumnFormula>IF(Table4[[#This Row],[Column56]]=0,"",Table4[Column56])</calculatedColumnFormula>
    </tableColumn>
    <tableColumn id="58" name="Column57">
      <calculatedColumnFormula>IF(Table4[[#This Row],[Column57]]=0,"",Table4[Column57])</calculatedColumnFormula>
    </tableColumn>
    <tableColumn id="59" name="Column58">
      <calculatedColumnFormula>IF(Table4[[#This Row],[Column58]]=0,"",Table4[Column58])</calculatedColumnFormula>
    </tableColumn>
    <tableColumn id="60" name="Column59">
      <calculatedColumnFormula>IF(Table4[[#This Row],[Column59]]=0,"",Table4[Column59])</calculatedColumnFormula>
    </tableColumn>
    <tableColumn id="61" name="Column60">
      <calculatedColumnFormula>IF(Table4[[#This Row],[Column60]]=0,"",Table4[Column60])</calculatedColumnFormula>
    </tableColumn>
    <tableColumn id="62" name="Column61">
      <calculatedColumnFormula>IF(Table4[[#This Row],[Column61]]=0,"",Table4[Column61])</calculatedColumnFormula>
    </tableColumn>
    <tableColumn id="63" name="Column62">
      <calculatedColumnFormula>IF(Table4[[#This Row],[Column62]]=0,"",Table4[Column62])</calculatedColumnFormula>
    </tableColumn>
    <tableColumn id="64" name="Column63">
      <calculatedColumnFormula>IF(Table4[[#This Row],[Column63]]=0,"",Table4[Column63])</calculatedColumnFormula>
    </tableColumn>
    <tableColumn id="65" name="Column64">
      <calculatedColumnFormula>IF(Table4[[#This Row],[Column64]]=0,"",Table4[Column64])</calculatedColumnFormula>
    </tableColumn>
    <tableColumn id="66" name="Column65">
      <calculatedColumnFormula>IF(Table4[[#This Row],[Column65]]=0,"",Table4[Column65])</calculatedColumnFormula>
    </tableColumn>
    <tableColumn id="67" name="Column66">
      <calculatedColumnFormula>IF(Table4[[#This Row],[Column66]]=0,"",Table4[Column66])</calculatedColumnFormula>
    </tableColumn>
    <tableColumn id="68" name="Column67">
      <calculatedColumnFormula>IF(Table4[[#This Row],[Column67]]=0,"",Table4[Column67])</calculatedColumnFormula>
    </tableColumn>
    <tableColumn id="69" name="Column68">
      <calculatedColumnFormula>IF(Table4[[#This Row],[Column68]]=0,"",Table4[Column68])</calculatedColumnFormula>
    </tableColumn>
    <tableColumn id="70" name="Column69">
      <calculatedColumnFormula>IF(Table4[[#This Row],[Column69]]=0,"",Table4[Column69])</calculatedColumnFormula>
    </tableColumn>
    <tableColumn id="71" name="Column70">
      <calculatedColumnFormula>IF(Table4[[#This Row],[Column70]]=0,"",Table4[Column70])</calculatedColumnFormula>
    </tableColumn>
    <tableColumn id="72" name="Column71">
      <calculatedColumnFormula>IF(Table4[[#This Row],[Column71]]=0,"",Table4[Column71])</calculatedColumnFormula>
    </tableColumn>
    <tableColumn id="73" name="Column72">
      <calculatedColumnFormula>IF(Table4[[#This Row],[Column72]]=0,"",Table4[Column72])</calculatedColumnFormula>
    </tableColumn>
    <tableColumn id="74" name="Column73">
      <calculatedColumnFormula>IF(Table4[[#This Row],[Column73]]=0,"",Table4[Column73])</calculatedColumnFormula>
    </tableColumn>
    <tableColumn id="75" name="Column74">
      <calculatedColumnFormula>IF(Table4[[#This Row],[Column74]]=0,"",Table4[Column74])</calculatedColumnFormula>
    </tableColumn>
    <tableColumn id="76" name="Column75">
      <calculatedColumnFormula>IF(Table4[[#This Row],[Column75]]=0,"",Table4[Column75])</calculatedColumnFormula>
    </tableColumn>
    <tableColumn id="77" name="Column76">
      <calculatedColumnFormula>IF(Table4[[#This Row],[Column76]]=0,"",Table4[Column76])</calculatedColumnFormula>
    </tableColumn>
    <tableColumn id="78" name="Column77">
      <calculatedColumnFormula>IF(Table4[[#This Row],[Column77]]=0,"",Table4[Column77])</calculatedColumnFormula>
    </tableColumn>
    <tableColumn id="79" name="Column78">
      <calculatedColumnFormula>IF(Table4[[#This Row],[Column78]]=0,"",Table4[Column78])</calculatedColumnFormula>
    </tableColumn>
    <tableColumn id="80" name="Column79">
      <calculatedColumnFormula>IF(Table4[[#This Row],[Column79]]=0,"",Table4[Column79])</calculatedColumnFormula>
    </tableColumn>
    <tableColumn id="81" name="Column80">
      <calculatedColumnFormula>IF(Table4[[#This Row],[Column80]]=0,"",Table4[Column80])</calculatedColumnFormula>
    </tableColumn>
    <tableColumn id="82" name="Column81">
      <calculatedColumnFormula>IF(Table4[[#This Row],[Column81]]=0,"",Table4[Column81])</calculatedColumnFormula>
    </tableColumn>
    <tableColumn id="83" name="Column82">
      <calculatedColumnFormula>IF(Table4[[#This Row],[Column82]]=0,"",Table4[Column82])</calculatedColumnFormula>
    </tableColumn>
    <tableColumn id="84" name="Column83">
      <calculatedColumnFormula>IF(Table4[[#This Row],[Column83]]=0,"",Table4[Column83])</calculatedColumnFormula>
    </tableColumn>
    <tableColumn id="85" name="Column84">
      <calculatedColumnFormula>IF(Table4[[#This Row],[Column84]]=0,"",Table4[Column84])</calculatedColumnFormula>
    </tableColumn>
    <tableColumn id="86" name="Column85">
      <calculatedColumnFormula>IF(Table4[[#This Row],[Column85]]=0,"",Table4[Column85])</calculatedColumnFormula>
    </tableColumn>
    <tableColumn id="87" name="Column86">
      <calculatedColumnFormula>IF(Table4[[#This Row],[Column86]]=0,"",Table4[Column86])</calculatedColumnFormula>
    </tableColumn>
    <tableColumn id="88" name="Column87">
      <calculatedColumnFormula>IF(Table4[[#This Row],[Column87]]=0,"",Table4[Column87])</calculatedColumnFormula>
    </tableColumn>
    <tableColumn id="89" name="Column88">
      <calculatedColumnFormula>IF(Table4[[#This Row],[Column88]]=0,"",Table4[Column88])</calculatedColumnFormula>
    </tableColumn>
    <tableColumn id="90" name="Column89">
      <calculatedColumnFormula>IF(Table4[[#This Row],[Column89]]=0,"",Table4[Column89])</calculatedColumnFormula>
    </tableColumn>
    <tableColumn id="91" name="Column90">
      <calculatedColumnFormula>IF(Table4[[#This Row],[Column90]]=0,"",Table4[Column90])</calculatedColumnFormula>
    </tableColumn>
    <tableColumn id="92" name="Column91">
      <calculatedColumnFormula>IF(Table4[[#This Row],[Column91]]=0,"",Table4[Column91])</calculatedColumnFormula>
    </tableColumn>
    <tableColumn id="93" name="Column92">
      <calculatedColumnFormula>IF(Table4[[#This Row],[Column92]]=0,"",Table4[Column92])</calculatedColumnFormula>
    </tableColumn>
    <tableColumn id="94" name="Column93">
      <calculatedColumnFormula>IF(Table4[[#This Row],[Column93]]=0,"",Table4[Column93])</calculatedColumnFormula>
    </tableColumn>
    <tableColumn id="95" name="Column94">
      <calculatedColumnFormula>IF(Table4[[#This Row],[Column94]]=0,"",Table4[Column94])</calculatedColumnFormula>
    </tableColumn>
    <tableColumn id="96" name="Column95">
      <calculatedColumnFormula>IF(Table4[[#This Row],[Column95]]=0,"",Table4[Column95])</calculatedColumnFormula>
    </tableColumn>
    <tableColumn id="97" name="Column96">
      <calculatedColumnFormula>IF(Table4[[#This Row],[Column96]]=0,"",Table4[Column96])</calculatedColumnFormula>
    </tableColumn>
    <tableColumn id="98" name="Column97">
      <calculatedColumnFormula>IF(Table4[[#This Row],[Column97]]=0,"",Table4[Column97])</calculatedColumnFormula>
    </tableColumn>
    <tableColumn id="99" name="Column98">
      <calculatedColumnFormula>IF(Table4[[#This Row],[Column98]]=0,"",Table4[Column98])</calculatedColumnFormula>
    </tableColumn>
    <tableColumn id="100" name="Column99">
      <calculatedColumnFormula>IF(Table4[[#This Row],[Column99]]=0,"",Table4[Column99])</calculatedColumnFormula>
    </tableColumn>
    <tableColumn id="101" name="Column100">
      <calculatedColumnFormula>IF(Table4[[#This Row],[Column100]]=0,"",Table4[Column100])</calculatedColumnFormula>
    </tableColumn>
    <tableColumn id="102" name="Column101">
      <calculatedColumnFormula>IF(Table4[[#This Row],[Column101]]=0,"",Table4[Column101])</calculatedColumnFormula>
    </tableColumn>
    <tableColumn id="103" name="Column102">
      <calculatedColumnFormula>IF(Table4[[#This Row],[Column102]]=0,"",Table4[Column102])</calculatedColumnFormula>
    </tableColumn>
    <tableColumn id="104" name="Column103">
      <calculatedColumnFormula>IF(Table4[[#This Row],[Column103]]=0,"",Table4[Column103])</calculatedColumnFormula>
    </tableColumn>
    <tableColumn id="105" name="Column104">
      <calculatedColumnFormula>IF(Table4[[#This Row],[Column104]]=0,"",Table4[Column104])</calculatedColumnFormula>
    </tableColumn>
    <tableColumn id="106" name="Column105">
      <calculatedColumnFormula>IF(Table4[[#This Row],[Column105]]=0,"",Table4[Column105])</calculatedColumnFormula>
    </tableColumn>
    <tableColumn id="107" name="Column106">
      <calculatedColumnFormula>IF(Table4[[#This Row],[Column106]]=0,"",Table4[Column106])</calculatedColumnFormula>
    </tableColumn>
    <tableColumn id="108" name="Column107">
      <calculatedColumnFormula>IF(Table4[[#This Row],[Column107]]=0,"",Table4[Column107])</calculatedColumnFormula>
    </tableColumn>
    <tableColumn id="109" name="Column108">
      <calculatedColumnFormula>IF(Table4[[#This Row],[Column108]]=0,"",Table4[Column108])</calculatedColumnFormula>
    </tableColumn>
    <tableColumn id="110" name="Column109">
      <calculatedColumnFormula>IF(Table4[[#This Row],[Column109]]=0,"",Table4[Column109])</calculatedColumnFormula>
    </tableColumn>
    <tableColumn id="111" name="Column110">
      <calculatedColumnFormula>IF(Table4[[#This Row],[Column110]]=0,"",Table4[Column110])</calculatedColumnFormula>
    </tableColumn>
    <tableColumn id="112" name="Column111">
      <calculatedColumnFormula>IF(Table4[[#This Row],[Column111]]=0,"",Table4[Column111])</calculatedColumnFormula>
    </tableColumn>
    <tableColumn id="113" name="Column112">
      <calculatedColumnFormula>IF(Table4[[#This Row],[Column112]]=0,"",Table4[Column112])</calculatedColumnFormula>
    </tableColumn>
    <tableColumn id="114" name="Column113">
      <calculatedColumnFormula>IF(Table4[[#This Row],[Column113]]=0,"",Table4[Column113])</calculatedColumnFormula>
    </tableColumn>
    <tableColumn id="115" name="Column114">
      <calculatedColumnFormula>IF(Table4[[#This Row],[Column114]]=0,"",Table4[Column114])</calculatedColumnFormula>
    </tableColumn>
    <tableColumn id="116" name="Column115">
      <calculatedColumnFormula>IF(Table4[[#This Row],[Column115]]=0,"",Table4[Column115])</calculatedColumnFormula>
    </tableColumn>
    <tableColumn id="117" name="Column116">
      <calculatedColumnFormula>IF(Table4[[#This Row],[Column116]]=0,"",Table4[Column116])</calculatedColumnFormula>
    </tableColumn>
    <tableColumn id="118" name="Column117">
      <calculatedColumnFormula>IF(Table4[[#This Row],[Column117]]=0,"",Table4[Column117])</calculatedColumnFormula>
    </tableColumn>
    <tableColumn id="119" name="Column118">
      <calculatedColumnFormula>IF(Table4[[#This Row],[Column118]]=0,"",Table4[Column118])</calculatedColumnFormula>
    </tableColumn>
    <tableColumn id="120" name="Column119">
      <calculatedColumnFormula>IF(Table4[[#This Row],[Column119]]=0,"",Table4[Column119])</calculatedColumnFormula>
    </tableColumn>
    <tableColumn id="121" name="Column120">
      <calculatedColumnFormula>IF(Table4[[#This Row],[Column120]]=0,"",Table4[Column120])</calculatedColumnFormula>
    </tableColumn>
    <tableColumn id="122" name="Column121">
      <calculatedColumnFormula>IF(Table4[[#This Row],[Column121]]=0,"",Table4[Column121])</calculatedColumnFormula>
    </tableColumn>
    <tableColumn id="123" name="Column122">
      <calculatedColumnFormula>IF(Table4[[#This Row],[Column122]]=0,"",Table4[Column122])</calculatedColumnFormula>
    </tableColumn>
    <tableColumn id="124" name="Column123">
      <calculatedColumnFormula>IF(Table4[[#This Row],[Column123]]=0,"",Table4[Column123])</calculatedColumnFormula>
    </tableColumn>
    <tableColumn id="125" name="Column124">
      <calculatedColumnFormula>IF(Table4[[#This Row],[Column124]]=0,"",Table4[Column124])</calculatedColumnFormula>
    </tableColumn>
    <tableColumn id="126" name="Column125">
      <calculatedColumnFormula>IF(Table4[[#This Row],[Column125]]=0,"",Table4[Column125])</calculatedColumnFormula>
    </tableColumn>
    <tableColumn id="127" name="Column126">
      <calculatedColumnFormula>IF(Table4[[#This Row],[Column126]]=0,"",Table4[Column126])</calculatedColumnFormula>
    </tableColumn>
    <tableColumn id="128" name="Column127">
      <calculatedColumnFormula>IF(Table4[[#This Row],[Column127]]=0,"",Table4[Column127])</calculatedColumnFormula>
    </tableColumn>
    <tableColumn id="129" name="Column128">
      <calculatedColumnFormula>IF(Table4[[#This Row],[Column128]]=0,"",Table4[Column128])</calculatedColumnFormula>
    </tableColumn>
    <tableColumn id="130" name="Column129">
      <calculatedColumnFormula>IF(Table4[[#This Row],[Column129]]=0,"",Table4[Column129])</calculatedColumnFormula>
    </tableColumn>
    <tableColumn id="131" name="Column130">
      <calculatedColumnFormula>IF(Table4[[#This Row],[Column130]]=0,"",Table4[Column130])</calculatedColumnFormula>
    </tableColumn>
    <tableColumn id="132" name="Column131">
      <calculatedColumnFormula>IF(Table4[[#This Row],[Column131]]=0,"",Table4[Column131])</calculatedColumnFormula>
    </tableColumn>
    <tableColumn id="133" name="Column132">
      <calculatedColumnFormula>IF(Table4[[#This Row],[Column132]]=0,"",Table4[Column132])</calculatedColumnFormula>
    </tableColumn>
    <tableColumn id="134" name="Column133">
      <calculatedColumnFormula>IF(Table4[[#This Row],[Column133]]=0,"",Table4[Column133])</calculatedColumnFormula>
    </tableColumn>
    <tableColumn id="135" name="Column134">
      <calculatedColumnFormula>IF(Table4[[#This Row],[Column134]]=0,"",Table4[Column134])</calculatedColumnFormula>
    </tableColumn>
    <tableColumn id="136" name="Column135">
      <calculatedColumnFormula>IF(Table4[[#This Row],[Column135]]=0,"",Table4[Column135])</calculatedColumnFormula>
    </tableColumn>
    <tableColumn id="137" name="Column136">
      <calculatedColumnFormula>IF(Table4[[#This Row],[Column136]]=0,"",Table4[Column136])</calculatedColumnFormula>
    </tableColumn>
    <tableColumn id="138" name="Column137">
      <calculatedColumnFormula>IF(Table4[[#This Row],[Column137]]=0,"",Table4[Column137])</calculatedColumnFormula>
    </tableColumn>
    <tableColumn id="139" name="Column138">
      <calculatedColumnFormula>IF(Table4[[#This Row],[Column138]]=0,"",Table4[Column138])</calculatedColumnFormula>
    </tableColumn>
    <tableColumn id="140" name="Column139">
      <calculatedColumnFormula>IF(Table4[[#This Row],[Column139]]=0,"",Table4[Column139])</calculatedColumnFormula>
    </tableColumn>
    <tableColumn id="141" name="Column140">
      <calculatedColumnFormula>IF(Table4[[#This Row],[Column140]]=0,"",Table4[Column140])</calculatedColumnFormula>
    </tableColumn>
    <tableColumn id="142" name="Column141">
      <calculatedColumnFormula>IF(Table4[[#This Row],[Column141]]=0,"",Table4[Column141])</calculatedColumnFormula>
    </tableColumn>
    <tableColumn id="143" name="Column142">
      <calculatedColumnFormula>IF(Table4[[#This Row],[Column142]]=0,"",Table4[Column142])</calculatedColumnFormula>
    </tableColumn>
    <tableColumn id="144" name="Column143">
      <calculatedColumnFormula>IF(Table4[[#This Row],[Column143]]=0,"",Table4[Column143])</calculatedColumnFormula>
    </tableColumn>
    <tableColumn id="145" name="Column144">
      <calculatedColumnFormula>IF(Table4[[#This Row],[Column144]]=0,"",Table4[Column144])</calculatedColumnFormula>
    </tableColumn>
    <tableColumn id="146" name="Column145">
      <calculatedColumnFormula>IF(Table4[[#This Row],[Column145]]=0,"",Table4[Column145])</calculatedColumnFormula>
    </tableColumn>
    <tableColumn id="147" name="Column146">
      <calculatedColumnFormula>IF(Table4[[#This Row],[Column146]]=0,"",Table4[Column146])</calculatedColumnFormula>
    </tableColumn>
    <tableColumn id="148" name="Column147">
      <calculatedColumnFormula>IF(Table4[[#This Row],[Column147]]=0,"",Table4[Column147])</calculatedColumnFormula>
    </tableColumn>
    <tableColumn id="149" name="Column148">
      <calculatedColumnFormula>IF(Table4[[#This Row],[Column148]]=0,"",Table4[Column148])</calculatedColumnFormula>
    </tableColumn>
    <tableColumn id="150" name="Column149">
      <calculatedColumnFormula>IF(Table4[[#This Row],[Column149]]=0,"",Table4[Column149])</calculatedColumnFormula>
    </tableColumn>
    <tableColumn id="151" name="Column150">
      <calculatedColumnFormula>IF(Table4[[#This Row],[Column150]]=0,"",Table4[Column150])</calculatedColumnFormula>
    </tableColumn>
    <tableColumn id="152" name="Column151">
      <calculatedColumnFormula>IF(Table4[[#This Row],[Column151]]=0,"",Table4[Column151])</calculatedColumnFormula>
    </tableColumn>
    <tableColumn id="153" name="Column152">
      <calculatedColumnFormula>IF(Table4[[#This Row],[Column152]]=0,"",Table4[Column152])</calculatedColumnFormula>
    </tableColumn>
    <tableColumn id="154" name="Column153">
      <calculatedColumnFormula>IF(Table4[[#This Row],[Column153]]=0,"",Table4[Column153])</calculatedColumnFormula>
    </tableColumn>
    <tableColumn id="155" name="Column154">
      <calculatedColumnFormula>IF(Table4[[#This Row],[Column154]]=0,"",Table4[Column154])</calculatedColumnFormula>
    </tableColumn>
    <tableColumn id="156" name="Column155">
      <calculatedColumnFormula>IF(Table4[[#This Row],[Column155]]=0,"",Table4[Column155])</calculatedColumnFormula>
    </tableColumn>
    <tableColumn id="157" name="Column156">
      <calculatedColumnFormula>IF(Table4[[#This Row],[Column156]]=0,"",Table4[Column156])</calculatedColumnFormula>
    </tableColumn>
    <tableColumn id="158" name="Column157">
      <calculatedColumnFormula>IF(Table4[[#This Row],[Column157]]=0,"",Table4[Column157])</calculatedColumnFormula>
    </tableColumn>
    <tableColumn id="159" name="Column158">
      <calculatedColumnFormula>IF(Table4[[#This Row],[Column158]]=0,"",Table4[Column158])</calculatedColumnFormula>
    </tableColumn>
    <tableColumn id="160" name="Column159">
      <calculatedColumnFormula>IF(Table4[[#This Row],[Column159]]=0,"",Table4[Column159])</calculatedColumnFormula>
    </tableColumn>
    <tableColumn id="161" name="Column160">
      <calculatedColumnFormula>IF(Table4[[#This Row],[Column160]]=0,"",Table4[Column160])</calculatedColumnFormula>
    </tableColumn>
    <tableColumn id="162" name="Column161">
      <calculatedColumnFormula>IF(Table4[[#This Row],[Column161]]=0,"",Table4[Column161])</calculatedColumnFormula>
    </tableColumn>
    <tableColumn id="163" name="Column162">
      <calculatedColumnFormula>IF(Table4[[#This Row],[Column162]]=0,"",Table4[Column162])</calculatedColumnFormula>
    </tableColumn>
    <tableColumn id="164" name="Column163">
      <calculatedColumnFormula>IF(Table4[[#This Row],[Column163]]=0,"",Table4[Column163])</calculatedColumnFormula>
    </tableColumn>
    <tableColumn id="165" name="Column164">
      <calculatedColumnFormula>IF(Table4[[#This Row],[Column164]]=0,"",Table4[Column164])</calculatedColumnFormula>
    </tableColumn>
    <tableColumn id="166" name="Column165">
      <calculatedColumnFormula>IF(Table4[[#This Row],[Column165]]=0,"",Table4[Column165])</calculatedColumnFormula>
    </tableColumn>
    <tableColumn id="167" name="Column166">
      <calculatedColumnFormula>IF(Table4[[#This Row],[Column166]]=0,"",Table4[Column166])</calculatedColumnFormula>
    </tableColumn>
    <tableColumn id="168" name="Column167">
      <calculatedColumnFormula>IF(Table4[[#This Row],[Column167]]=0,"",Table4[Column167])</calculatedColumnFormula>
    </tableColumn>
    <tableColumn id="169" name="Column168">
      <calculatedColumnFormula>IF(Table4[[#This Row],[Column168]]=0,"",Table4[Column168])</calculatedColumnFormula>
    </tableColumn>
    <tableColumn id="170" name="Column169">
      <calculatedColumnFormula>IF(Table4[[#This Row],[Column169]]=0,"",Table4[Column169])</calculatedColumnFormula>
    </tableColumn>
    <tableColumn id="171" name="Column170">
      <calculatedColumnFormula>IF(Table4[[#This Row],[Column170]]=0,"",Table4[Column170])</calculatedColumnFormula>
    </tableColumn>
    <tableColumn id="172" name="Column171">
      <calculatedColumnFormula>IF(Table4[[#This Row],[Column171]]=0,"",Table4[Column171])</calculatedColumnFormula>
    </tableColumn>
    <tableColumn id="173" name="Column172">
      <calculatedColumnFormula>IF(Table4[[#This Row],[Column172]]=0,"",Table4[Column172])</calculatedColumnFormula>
    </tableColumn>
    <tableColumn id="174" name="Column173">
      <calculatedColumnFormula>IF(Table4[[#This Row],[Column173]]=0,"",Table4[Column173])</calculatedColumnFormula>
    </tableColumn>
    <tableColumn id="175" name="Column174">
      <calculatedColumnFormula>IF(Table4[[#This Row],[Column174]]=0,"",Table4[Column174])</calculatedColumnFormula>
    </tableColumn>
    <tableColumn id="176" name="Column175">
      <calculatedColumnFormula>IF(Table4[[#This Row],[Column175]]=0,"",Table4[Column175])</calculatedColumnFormula>
    </tableColumn>
    <tableColumn id="177" name="Column176">
      <calculatedColumnFormula>IF(Table4[[#This Row],[Column176]]=0,"",Table4[Column176])</calculatedColumnFormula>
    </tableColumn>
    <tableColumn id="178" name="Column177">
      <calculatedColumnFormula>IF(Table4[[#This Row],[Column177]]=0,"",Table4[Column177])</calculatedColumnFormula>
    </tableColumn>
    <tableColumn id="179" name="Column178">
      <calculatedColumnFormula>IF(Table4[[#This Row],[Column178]]=0,"",Table4[Column178])</calculatedColumnFormula>
    </tableColumn>
    <tableColumn id="180" name="Column179">
      <calculatedColumnFormula>IF(Table4[[#This Row],[Column179]]=0,"",Table4[Column179])</calculatedColumnFormula>
    </tableColumn>
    <tableColumn id="181" name="Column180">
      <calculatedColumnFormula>IF(Table4[[#This Row],[Column180]]=0,"",Table4[Column180])</calculatedColumnFormula>
    </tableColumn>
    <tableColumn id="182" name="Column181">
      <calculatedColumnFormula>IF(Table4[[#This Row],[Column181]]=0,"",Table4[Column181])</calculatedColumnFormula>
    </tableColumn>
    <tableColumn id="183" name="Column182">
      <calculatedColumnFormula>IF(Table4[[#This Row],[Column182]]=0,"",Table4[Column182])</calculatedColumnFormula>
    </tableColumn>
    <tableColumn id="184" name="Column183">
      <calculatedColumnFormula>IF(Table4[[#This Row],[Column183]]=0,"",Table4[Column183])</calculatedColumnFormula>
    </tableColumn>
    <tableColumn id="185" name="Column184">
      <calculatedColumnFormula>IF(Table4[[#This Row],[Column184]]=0,"",Table4[Column184])</calculatedColumnFormula>
    </tableColumn>
    <tableColumn id="186" name="Column185">
      <calculatedColumnFormula>IF(Table4[[#This Row],[Column185]]=0,"",Table4[Column185])</calculatedColumnFormula>
    </tableColumn>
    <tableColumn id="187" name="Column186">
      <calculatedColumnFormula>IF(Table4[[#This Row],[Column186]]=0,"",Table4[Column186])</calculatedColumnFormula>
    </tableColumn>
    <tableColumn id="188" name="Column187">
      <calculatedColumnFormula>IF(Table4[[#This Row],[Column187]]=0,"",Table4[Column187])</calculatedColumnFormula>
    </tableColumn>
    <tableColumn id="189" name="Column188">
      <calculatedColumnFormula>IF(Table4[[#This Row],[Column188]]=0,"",Table4[Column188])</calculatedColumnFormula>
    </tableColumn>
    <tableColumn id="190" name="Column189">
      <calculatedColumnFormula>IF(Table4[[#This Row],[Column189]]=0,"",Table4[Column189])</calculatedColumnFormula>
    </tableColumn>
    <tableColumn id="191" name="Column190">
      <calculatedColumnFormula>IF(Table4[[#This Row],[Column190]]=0,"",Table4[Column190])</calculatedColumnFormula>
    </tableColumn>
    <tableColumn id="192" name="Column191">
      <calculatedColumnFormula>IF(Table4[[#This Row],[Column191]]=0,"",Table4[Column191])</calculatedColumnFormula>
    </tableColumn>
    <tableColumn id="193" name="Column192">
      <calculatedColumnFormula>IF(Table4[[#This Row],[Column192]]=0,"",Table4[Column192])</calculatedColumnFormula>
    </tableColumn>
    <tableColumn id="194" name="Column193">
      <calculatedColumnFormula>IF(Table4[[#This Row],[Column193]]=0,"",Table4[Column193])</calculatedColumnFormula>
    </tableColumn>
    <tableColumn id="195" name="Column194">
      <calculatedColumnFormula>IF(Table4[[#This Row],[Column194]]=0,"",Table4[Column194])</calculatedColumnFormula>
    </tableColumn>
    <tableColumn id="196" name="Column195">
      <calculatedColumnFormula>IF(Table4[[#This Row],[Column195]]=0,"",Table4[Column195])</calculatedColumnFormula>
    </tableColumn>
    <tableColumn id="197" name="Column196">
      <calculatedColumnFormula>IF(Table4[[#This Row],[Column196]]=0,"",Table4[Column196])</calculatedColumnFormula>
    </tableColumn>
    <tableColumn id="198" name="Column197">
      <calculatedColumnFormula>IF(Table4[[#This Row],[Column197]]=0,"",Table4[Column197])</calculatedColumnFormula>
    </tableColumn>
    <tableColumn id="199" name="Column198">
      <calculatedColumnFormula>IF(Table4[[#This Row],[Column198]]=0,"",Table4[Column198])</calculatedColumnFormula>
    </tableColumn>
    <tableColumn id="200" name="Column199">
      <calculatedColumnFormula>IF(Table4[[#This Row],[Column199]]=0,"",Table4[Column199])</calculatedColumnFormula>
    </tableColumn>
    <tableColumn id="201" name="Column200">
      <calculatedColumnFormula>IF(Table4[[#This Row],[Column200]]=0,"",Table4[Column200])</calculatedColumnFormula>
    </tableColumn>
    <tableColumn id="202" name="Column201">
      <calculatedColumnFormula>IF(Table4[[#This Row],[Column201]]=0,"",Table4[Column201])</calculatedColumnFormula>
    </tableColumn>
    <tableColumn id="203" name="Column202">
      <calculatedColumnFormula>IF(Table4[[#This Row],[Column202]]=0,"",Table4[Column202])</calculatedColumnFormula>
    </tableColumn>
    <tableColumn id="204" name="Column203">
      <calculatedColumnFormula>IF(Table4[[#This Row],[Column203]]=0,"",Table4[Column203])</calculatedColumnFormula>
    </tableColumn>
    <tableColumn id="214" name="Conversions">
      <calculatedColumnFormula>IF(Table4[[#This Row],[Conversions]]=0,"",Table4[Conversions])</calculatedColumnFormula>
    </tableColumn>
    <tableColumn id="215" name="Total Revenue" dataDxfId="57" totalsRowDxfId="56">
      <calculatedColumnFormula>Table434[[#This Row],[Conversions]]*B$2</calculatedColumnFormula>
    </tableColumn>
    <tableColumn id="205" name="Count" dataDxfId="55" totalsRowDxfId="54">
      <calculatedColumnFormula>SUM(COUNTIF(Table434[[#This Row],[Path]:[Column203]],{"*e*","social"}))</calculatedColumnFormula>
    </tableColumn>
    <tableColumn id="226" name="IncrementalOrganic Last Click" dataDxfId="53" totalsRowDxfId="52">
      <calculatedColumnFormula array="1">IF(LOOKUP(REPT("Z",255),IF(B10:GW10&lt;&gt;"",B10:GW10),B10:GW10)=A$2,1,0)</calculatedColumnFormula>
    </tableColumn>
    <tableColumn id="227" name="BrandIntention Last Click" dataDxfId="51" totalsRowDxfId="50">
      <calculatedColumnFormula array="1">IF(LOOKUP(REPT("Z",255),IF(B10:GW10&lt;&gt;"",B10:GW10),B10:GW10)=A$3,1,0)</calculatedColumnFormula>
    </tableColumn>
    <tableColumn id="228" name="Incrementalcpc Last Click" dataDxfId="49" totalsRowDxfId="48">
      <calculatedColumnFormula array="1">IF(LOOKUP(REPT("Z",255),IF(B10:GW10&lt;&gt;"",B10:GW10),B10:GW10)=A$4,1,0)</calculatedColumnFormula>
    </tableColumn>
    <tableColumn id="229" name="Feeds Last Click" dataDxfId="47" totalsRowDxfId="46">
      <calculatedColumnFormula array="1">IF(LOOKUP(REPT("Z",255),IF(B10:GW10&lt;&gt;"",B10:GW10),B10:GW10)=A$5,1,0)</calculatedColumnFormula>
    </tableColumn>
    <tableColumn id="230" name="Referrals Last Click" dataDxfId="45" totalsRowDxfId="44">
      <calculatedColumnFormula array="1">IF(LOOKUP(REPT("Z",255),IF(B10:GW10&lt;&gt;"",B10:GW10),B10:GW10)=A$6,1,0)</calculatedColumnFormula>
    </tableColumn>
    <tableColumn id="231" name="Social Last Click" dataDxfId="43" totalsRowDxfId="42">
      <calculatedColumnFormula array="1">IF(LOOKUP(REPT("Z",255),IF(B10:GW10&lt;&gt;"",B10:GW10),B10:GW10)=A$7,1,0)</calculatedColumnFormula>
    </tableColumn>
    <tableColumn id="206" name="IncrementalOrganic Attribution" dataDxfId="41" totalsRowDxfId="40">
      <calculatedColumnFormula>COUNTIF(Table434[[#This Row],[Path]:[Column203]],A$2)</calculatedColumnFormula>
    </tableColumn>
    <tableColumn id="207" name="BrandIntention Attribution" dataDxfId="39" totalsRowDxfId="38">
      <calculatedColumnFormula>COUNTIF(Table434[[#This Row],[Path]:[Column203]],A$3)</calculatedColumnFormula>
    </tableColumn>
    <tableColumn id="208" name="Incrementalcpc Attribution" dataDxfId="37" totalsRowDxfId="36">
      <calculatedColumnFormula>COUNTIF(Table434[[#This Row],[Path]:[Column203]],A$4)</calculatedColumnFormula>
    </tableColumn>
    <tableColumn id="209" name="Feeds Attribution" dataDxfId="35" totalsRowDxfId="34">
      <calculatedColumnFormula>COUNTIF(Table434[[#This Row],[Path]:[Column203]],A$5)</calculatedColumnFormula>
    </tableColumn>
    <tableColumn id="220" name="Referrals Attribution" dataDxfId="33" totalsRowDxfId="32">
      <calculatedColumnFormula>COUNTIF(Table434[[#This Row],[Path]:[Column203]],A$6)</calculatedColumnFormula>
    </tableColumn>
    <tableColumn id="221" name="Social Attribution" dataDxfId="31" totalsRowDxfId="30">
      <calculatedColumnFormula>COUNTIF(Table434[[#This Row],[Path]:[Column203]],A$7)</calculatedColumnFormula>
    </tableColumn>
    <tableColumn id="210" name="IncrementalOrganic Attribution Ratio" dataDxfId="29" totalsRowDxfId="28">
      <calculatedColumnFormula>IFERROR(IF(Table434[[#This Row],[IncrementalOrganic Last Click]]=1,0.5,0)+Table434[[#This Row],[IncrementalOrganic Attribution]]/IF(Table434[[#This Row],[IncrementalOrganic Last Click]]=1,Table434[[#This Row],[Count]]*2,(Table434[[#This Row],[Count]]*2)),"0")</calculatedColumnFormula>
    </tableColumn>
    <tableColumn id="211" name="BrandIntention Attribution Ratio" dataDxfId="27" totalsRowDxfId="26">
      <calculatedColumnFormula>IFERROR(IF(Table434[[#This Row],[BrandIntention Last Click]]=1,0.5,0)+Table434[[#This Row],[BrandIntention Attribution]]/IF(Table434[[#This Row],[BrandIntention Last Click]]=1,Table434[[#This Row],[Count]]*2,(Table434[[#This Row],[Count]]*2)),"0")</calculatedColumnFormula>
    </tableColumn>
    <tableColumn id="212" name="Incrementalcpc Attribution Ratio" dataDxfId="25" totalsRowDxfId="24">
      <calculatedColumnFormula>IFERROR(IF(Table434[[#This Row],[Incrementalcpc Last Click]]=1,0.5,0)+Table434[[#This Row],[Incrementalcpc Attribution]]/IF(Table434[[#This Row],[Incrementalcpc Last Click]]=1,Table434[[#This Row],[Count]]*2,(Table434[[#This Row],[Count]]*2)),"0")</calculatedColumnFormula>
    </tableColumn>
    <tableColumn id="213" name="Feeds Attribution Ratio" dataDxfId="23" totalsRowDxfId="22">
      <calculatedColumnFormula>IFERROR(IF(Table434[[#This Row],[Feeds Last Click]]=1,0.5,0)+Table434[[#This Row],[Feeds Attribution]]/IF(Table434[[#This Row],[Feeds Last Click]]=1,Table434[[#This Row],[Count]]*2,(Table434[[#This Row],[Count]]*2)),"0")</calculatedColumnFormula>
    </tableColumn>
    <tableColumn id="223" name="Referrals Attribution Ratio" dataDxfId="21" totalsRowDxfId="20">
      <calculatedColumnFormula>IFERROR(IF(Table434[[#This Row],[Referrals Last Click]]=1,0.5,0)+Table434[[#This Row],[Referrals Attribution]]/IF(Table434[[#This Row],[Referrals Last Click]]=1,Table434[[#This Row],[Count]]*2,(Table434[[#This Row],[Count]]*2)),"0")</calculatedColumnFormula>
    </tableColumn>
    <tableColumn id="222" name="Social Attribution Ratio" dataDxfId="19" totalsRowDxfId="18">
      <calculatedColumnFormula>IFERROR(IF(Table434[[#This Row],[Social Last Click]]=1,0.5,0)+Table434[[#This Row],[Social Attribution]]/IF(Table434[[#This Row],[Social Last Click]]=1,Table434[[#This Row],[Count]]*2,(Table434[[#This Row],[Count]]*2)),"0")</calculatedColumnFormula>
    </tableColumn>
    <tableColumn id="216" name="IncrementalOrganic Revenue" totalsRowFunction="sum" dataDxfId="17" totalsRowDxfId="16">
      <calculatedColumnFormula>Table434[[#This Row],[IncrementalOrganic Attribution Ratio]]*Table434[[#This Row],[Total Revenue]]</calculatedColumnFormula>
    </tableColumn>
    <tableColumn id="217" name="BrandIntention Revenue" totalsRowFunction="sum" dataDxfId="15" totalsRowDxfId="14">
      <calculatedColumnFormula>Table434[[#This Row],[BrandIntention Attribution Ratio]]*Table434[[#This Row],[Total Revenue]]</calculatedColumnFormula>
    </tableColumn>
    <tableColumn id="218" name="Incrementalcpc Revenue" totalsRowFunction="sum" dataDxfId="13" totalsRowDxfId="12">
      <calculatedColumnFormula>Table434[[#This Row],[Incrementalcpc Attribution Ratio]]*Table434[[#This Row],[Total Revenue]]</calculatedColumnFormula>
    </tableColumn>
    <tableColumn id="219" name="Feeds Revenue" totalsRowFunction="sum" dataDxfId="11" totalsRowDxfId="10">
      <calculatedColumnFormula>Table434[[#This Row],[Feeds Attribution Ratio]]*Table434[[#This Row],[Total Revenue]]</calculatedColumnFormula>
    </tableColumn>
    <tableColumn id="224" name="Referrals Revenue" totalsRowFunction="sum" dataDxfId="9" totalsRowDxfId="8">
      <calculatedColumnFormula>Table434[[#This Row],[Referrals Attribution Ratio]]*Table434[[#This Row],[Total Revenue]]</calculatedColumnFormula>
    </tableColumn>
    <tableColumn id="225" name="Social Revenue" totalsRowFunction="sum" dataDxfId="7" totalsRowDxfId="6">
      <calculatedColumnFormula>Table434[[#This Row],[Social Attribution Ratio]]*Table434[[#This Row],[Total Revenue]]</calculatedColumnFormula>
    </tableColumn>
    <tableColumn id="232" name="Column204" dataDxfId="5" totalsRowDxfId="4">
      <calculatedColumnFormula>SUM(Table434[[#This Row],[IncrementalOrganic Attribution Ratio]:[Social Attribution Ratio]])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5" displayName="Table5" ref="A2:G6" totalsRowShown="0" headerRowDxfId="3" headerRowBorderDxfId="2" tableBorderDxfId="1">
  <autoFilter ref="A2:G6"/>
  <tableColumns count="7">
    <tableColumn id="1" name="Model" dataDxfId="0"/>
    <tableColumn id="2" name="IncrementalOrganic Revenue"/>
    <tableColumn id="3" name="BrandIntention Revenue"/>
    <tableColumn id="4" name="Incrementalcpc Revenue"/>
    <tableColumn id="5" name="Feeds Revenue"/>
    <tableColumn id="6" name="Referrals Revenue"/>
    <tableColumn id="7" name="Social Revenu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509"/>
  <sheetViews>
    <sheetView tabSelected="1" zoomScale="70" zoomScaleNormal="70" workbookViewId="0">
      <selection activeCell="HX57" sqref="HX57"/>
    </sheetView>
  </sheetViews>
  <sheetFormatPr defaultRowHeight="15" x14ac:dyDescent="0.25"/>
  <cols>
    <col min="1" max="1" width="47.42578125" customWidth="1"/>
    <col min="2" max="2" width="26.140625" customWidth="1"/>
    <col min="3" max="3" width="15.140625" hidden="1" customWidth="1"/>
    <col min="4" max="4" width="8.5703125" hidden="1" customWidth="1"/>
    <col min="5" max="11" width="11" hidden="1" customWidth="1"/>
    <col min="12" max="101" width="12" hidden="1" customWidth="1"/>
    <col min="102" max="137" width="13" hidden="1" customWidth="1"/>
    <col min="138" max="205" width="9.140625" hidden="1" customWidth="1"/>
    <col min="206" max="206" width="26.42578125" customWidth="1"/>
    <col min="207" max="207" width="16.28515625" customWidth="1"/>
    <col min="208" max="208" width="9.140625" hidden="1" customWidth="1"/>
    <col min="209" max="211" width="22.7109375" style="1" hidden="1" customWidth="1"/>
    <col min="212" max="214" width="20.85546875" hidden="1" customWidth="1"/>
    <col min="215" max="215" width="25.140625" hidden="1" customWidth="1"/>
    <col min="216" max="216" width="20.42578125" hidden="1" customWidth="1"/>
    <col min="217" max="217" width="23.5703125" hidden="1" customWidth="1"/>
    <col min="218" max="220" width="20.42578125" hidden="1" customWidth="1"/>
    <col min="221" max="221" width="31.85546875" customWidth="1"/>
    <col min="222" max="222" width="30" customWidth="1"/>
    <col min="223" max="223" width="27.7109375" customWidth="1"/>
    <col min="224" max="224" width="21" customWidth="1"/>
    <col min="225" max="225" width="20.140625" customWidth="1"/>
    <col min="226" max="226" width="17.42578125" customWidth="1"/>
    <col min="227" max="227" width="15" customWidth="1"/>
    <col min="228" max="228" width="27.85546875" customWidth="1"/>
    <col min="229" max="229" width="24.42578125" customWidth="1"/>
    <col min="230" max="230" width="23.7109375" customWidth="1"/>
    <col min="231" max="231" width="15" customWidth="1"/>
    <col min="232" max="232" width="18.42578125" customWidth="1"/>
    <col min="233" max="233" width="15" customWidth="1"/>
  </cols>
  <sheetData>
    <row r="1" spans="1:226" ht="19.5" thickBot="1" x14ac:dyDescent="0.35">
      <c r="A1" s="9" t="s">
        <v>211</v>
      </c>
      <c r="B1" s="9" t="s">
        <v>233</v>
      </c>
      <c r="C1" s="7" t="s">
        <v>213</v>
      </c>
      <c r="D1" s="7" t="s">
        <v>214</v>
      </c>
    </row>
    <row r="2" spans="1:226" ht="19.5" thickBot="1" x14ac:dyDescent="0.35">
      <c r="A2" s="11" t="s">
        <v>210</v>
      </c>
      <c r="B2" s="10">
        <v>100</v>
      </c>
      <c r="C2" s="7" t="str">
        <f t="shared" ref="C2:C7" si="0">CONCATENATE(A2,C$1)</f>
        <v>IncrementalOrganic Attribution</v>
      </c>
      <c r="D2" s="7" t="str">
        <f t="shared" ref="D2:D7" si="1">CONCATENATE(A2,D$1)</f>
        <v>IncrementalOrganic Attribution Ratio</v>
      </c>
      <c r="HM2" s="16" t="s">
        <v>234</v>
      </c>
    </row>
    <row r="3" spans="1:226" x14ac:dyDescent="0.25">
      <c r="A3" s="12" t="s">
        <v>208</v>
      </c>
      <c r="C3" s="7" t="str">
        <f t="shared" si="0"/>
        <v>BrandIntention Attribution</v>
      </c>
      <c r="D3" s="7" t="str">
        <f t="shared" si="1"/>
        <v>BrandIntention Attribution Ratio</v>
      </c>
      <c r="HM3" s="14" t="str">
        <f>Table4[[#Headers],[IncrementalOrganic Revenue]]</f>
        <v>IncrementalOrganic Revenue</v>
      </c>
      <c r="HN3" s="14" t="str">
        <f>Table4[[#Headers],[BrandIntention Revenue]]</f>
        <v>BrandIntention Revenue</v>
      </c>
      <c r="HO3" s="14" t="str">
        <f>Table4[[#Headers],[Incrementalcpc Revenue]]</f>
        <v>Incrementalcpc Revenue</v>
      </c>
      <c r="HP3" s="14" t="str">
        <f>Table4[[#Headers],[Feeds Revenue]]</f>
        <v>Feeds Revenue</v>
      </c>
      <c r="HQ3" s="14" t="str">
        <f>Table4[[#Headers],[Referrals Revenue]]</f>
        <v>Referrals Revenue</v>
      </c>
      <c r="HR3" s="14" t="str">
        <f>Table4[[#Headers],[Social Revenue]]</f>
        <v>Social Revenue</v>
      </c>
    </row>
    <row r="4" spans="1:226" x14ac:dyDescent="0.25">
      <c r="A4" s="12" t="s">
        <v>209</v>
      </c>
      <c r="C4" s="7" t="str">
        <f t="shared" si="0"/>
        <v>Incrementalcpc Attribution</v>
      </c>
      <c r="D4" s="7" t="str">
        <f t="shared" si="1"/>
        <v>Incrementalcpc Attribution Ratio</v>
      </c>
      <c r="HM4" s="15" t="e">
        <f>Table4[[#Totals],[IncrementalOrganic Revenue]]</f>
        <v>#DIV/0!</v>
      </c>
      <c r="HN4" s="15" t="e">
        <f>Table4[[#Totals],[BrandIntention Revenue]]</f>
        <v>#DIV/0!</v>
      </c>
      <c r="HO4" s="15" t="e">
        <f>Table4[[#Totals],[Incrementalcpc Revenue]]</f>
        <v>#DIV/0!</v>
      </c>
      <c r="HP4" s="15" t="e">
        <f>Table4[[#Totals],[Feeds Revenue]]</f>
        <v>#DIV/0!</v>
      </c>
      <c r="HQ4" s="15" t="e">
        <f>Table4[[#Totals],[Referrals Revenue]]</f>
        <v>#DIV/0!</v>
      </c>
      <c r="HR4" s="15" t="e">
        <f>Table4[[#Totals],[Social Revenue]]</f>
        <v>#DIV/0!</v>
      </c>
    </row>
    <row r="5" spans="1:226" x14ac:dyDescent="0.25">
      <c r="A5" s="12" t="s">
        <v>206</v>
      </c>
      <c r="C5" s="7" t="str">
        <f t="shared" si="0"/>
        <v>Feeds Attribution</v>
      </c>
      <c r="D5" s="7" t="str">
        <f t="shared" si="1"/>
        <v>Feeds Attribution Ratio</v>
      </c>
      <c r="GX5" s="20" t="s">
        <v>242</v>
      </c>
    </row>
    <row r="6" spans="1:226" x14ac:dyDescent="0.25">
      <c r="A6" s="12" t="s">
        <v>207</v>
      </c>
      <c r="C6" s="7" t="str">
        <f t="shared" si="0"/>
        <v>Referrals Attribution</v>
      </c>
      <c r="D6" s="7" t="str">
        <f t="shared" si="1"/>
        <v>Referrals Attribution Ratio</v>
      </c>
      <c r="GX6" s="19" t="s">
        <v>243</v>
      </c>
    </row>
    <row r="7" spans="1:226" ht="15.75" thickBot="1" x14ac:dyDescent="0.3">
      <c r="A7" s="13" t="s">
        <v>212</v>
      </c>
      <c r="C7" s="7" t="str">
        <f t="shared" si="0"/>
        <v>Social Attribution</v>
      </c>
      <c r="D7" s="7" t="str">
        <f t="shared" si="1"/>
        <v>Social Attribution Ratio</v>
      </c>
      <c r="GX7" s="19" t="s">
        <v>243</v>
      </c>
    </row>
    <row r="8" spans="1:226" x14ac:dyDescent="0.25">
      <c r="GX8" s="19" t="s">
        <v>244</v>
      </c>
    </row>
    <row r="9" spans="1:226" ht="56.25" customHeight="1" x14ac:dyDescent="0.25">
      <c r="B9" t="s">
        <v>257</v>
      </c>
      <c r="C9" t="s">
        <v>0</v>
      </c>
      <c r="D9" t="s">
        <v>1</v>
      </c>
      <c r="E9" t="s">
        <v>2</v>
      </c>
      <c r="F9" t="s">
        <v>3</v>
      </c>
      <c r="G9" t="s">
        <v>4</v>
      </c>
      <c r="H9" t="s">
        <v>5</v>
      </c>
      <c r="I9" t="s">
        <v>6</v>
      </c>
      <c r="J9" t="s">
        <v>7</v>
      </c>
      <c r="K9" t="s">
        <v>8</v>
      </c>
      <c r="L9" t="s">
        <v>9</v>
      </c>
      <c r="M9" t="s">
        <v>10</v>
      </c>
      <c r="N9" t="s">
        <v>11</v>
      </c>
      <c r="O9" t="s">
        <v>12</v>
      </c>
      <c r="P9" t="s">
        <v>13</v>
      </c>
      <c r="Q9" t="s">
        <v>14</v>
      </c>
      <c r="R9" t="s">
        <v>15</v>
      </c>
      <c r="S9" t="s">
        <v>16</v>
      </c>
      <c r="T9" t="s">
        <v>17</v>
      </c>
      <c r="U9" t="s">
        <v>18</v>
      </c>
      <c r="V9" t="s">
        <v>19</v>
      </c>
      <c r="W9" t="s">
        <v>20</v>
      </c>
      <c r="X9" t="s">
        <v>21</v>
      </c>
      <c r="Y9" t="s">
        <v>22</v>
      </c>
      <c r="Z9" t="s">
        <v>23</v>
      </c>
      <c r="AA9" t="s">
        <v>24</v>
      </c>
      <c r="AB9" t="s">
        <v>25</v>
      </c>
      <c r="AC9" t="s">
        <v>26</v>
      </c>
      <c r="AD9" t="s">
        <v>27</v>
      </c>
      <c r="AE9" t="s">
        <v>28</v>
      </c>
      <c r="AF9" t="s">
        <v>29</v>
      </c>
      <c r="AG9" t="s">
        <v>30</v>
      </c>
      <c r="AH9" t="s">
        <v>31</v>
      </c>
      <c r="AI9" t="s">
        <v>32</v>
      </c>
      <c r="AJ9" t="s">
        <v>33</v>
      </c>
      <c r="AK9" t="s">
        <v>34</v>
      </c>
      <c r="AL9" t="s">
        <v>35</v>
      </c>
      <c r="AM9" t="s">
        <v>36</v>
      </c>
      <c r="AN9" t="s">
        <v>37</v>
      </c>
      <c r="AO9" t="s">
        <v>38</v>
      </c>
      <c r="AP9" t="s">
        <v>39</v>
      </c>
      <c r="AQ9" t="s">
        <v>40</v>
      </c>
      <c r="AR9" t="s">
        <v>41</v>
      </c>
      <c r="AS9" t="s">
        <v>42</v>
      </c>
      <c r="AT9" t="s">
        <v>43</v>
      </c>
      <c r="AU9" t="s">
        <v>44</v>
      </c>
      <c r="AV9" t="s">
        <v>45</v>
      </c>
      <c r="AW9" t="s">
        <v>46</v>
      </c>
      <c r="AX9" t="s">
        <v>47</v>
      </c>
      <c r="AY9" t="s">
        <v>48</v>
      </c>
      <c r="AZ9" t="s">
        <v>49</v>
      </c>
      <c r="BA9" t="s">
        <v>50</v>
      </c>
      <c r="BB9" t="s">
        <v>51</v>
      </c>
      <c r="BC9" t="s">
        <v>52</v>
      </c>
      <c r="BD9" t="s">
        <v>53</v>
      </c>
      <c r="BE9" t="s">
        <v>54</v>
      </c>
      <c r="BF9" t="s">
        <v>55</v>
      </c>
      <c r="BG9" t="s">
        <v>56</v>
      </c>
      <c r="BH9" t="s">
        <v>57</v>
      </c>
      <c r="BI9" t="s">
        <v>58</v>
      </c>
      <c r="BJ9" t="s">
        <v>59</v>
      </c>
      <c r="BK9" t="s">
        <v>60</v>
      </c>
      <c r="BL9" t="s">
        <v>61</v>
      </c>
      <c r="BM9" t="s">
        <v>62</v>
      </c>
      <c r="BN9" t="s">
        <v>63</v>
      </c>
      <c r="BO9" t="s">
        <v>64</v>
      </c>
      <c r="BP9" t="s">
        <v>65</v>
      </c>
      <c r="BQ9" t="s">
        <v>66</v>
      </c>
      <c r="BR9" t="s">
        <v>67</v>
      </c>
      <c r="BS9" t="s">
        <v>68</v>
      </c>
      <c r="BT9" t="s">
        <v>69</v>
      </c>
      <c r="BU9" t="s">
        <v>70</v>
      </c>
      <c r="BV9" t="s">
        <v>71</v>
      </c>
      <c r="BW9" t="s">
        <v>72</v>
      </c>
      <c r="BX9" t="s">
        <v>73</v>
      </c>
      <c r="BY9" t="s">
        <v>74</v>
      </c>
      <c r="BZ9" t="s">
        <v>75</v>
      </c>
      <c r="CA9" t="s">
        <v>76</v>
      </c>
      <c r="CB9" t="s">
        <v>77</v>
      </c>
      <c r="CC9" t="s">
        <v>78</v>
      </c>
      <c r="CD9" t="s">
        <v>79</v>
      </c>
      <c r="CE9" t="s">
        <v>80</v>
      </c>
      <c r="CF9" t="s">
        <v>81</v>
      </c>
      <c r="CG9" t="s">
        <v>82</v>
      </c>
      <c r="CH9" t="s">
        <v>83</v>
      </c>
      <c r="CI9" t="s">
        <v>84</v>
      </c>
      <c r="CJ9" t="s">
        <v>85</v>
      </c>
      <c r="CK9" t="s">
        <v>86</v>
      </c>
      <c r="CL9" t="s">
        <v>87</v>
      </c>
      <c r="CM9" t="s">
        <v>88</v>
      </c>
      <c r="CN9" t="s">
        <v>89</v>
      </c>
      <c r="CO9" t="s">
        <v>90</v>
      </c>
      <c r="CP9" t="s">
        <v>91</v>
      </c>
      <c r="CQ9" t="s">
        <v>92</v>
      </c>
      <c r="CR9" t="s">
        <v>93</v>
      </c>
      <c r="CS9" t="s">
        <v>94</v>
      </c>
      <c r="CT9" t="s">
        <v>95</v>
      </c>
      <c r="CU9" t="s">
        <v>96</v>
      </c>
      <c r="CV9" t="s">
        <v>97</v>
      </c>
      <c r="CW9" t="s">
        <v>98</v>
      </c>
      <c r="CX9" t="s">
        <v>99</v>
      </c>
      <c r="CY9" t="s">
        <v>100</v>
      </c>
      <c r="CZ9" t="s">
        <v>101</v>
      </c>
      <c r="DA9" t="s">
        <v>102</v>
      </c>
      <c r="DB9" t="s">
        <v>103</v>
      </c>
      <c r="DC9" t="s">
        <v>104</v>
      </c>
      <c r="DD9" t="s">
        <v>105</v>
      </c>
      <c r="DE9" t="s">
        <v>106</v>
      </c>
      <c r="DF9" t="s">
        <v>107</v>
      </c>
      <c r="DG9" t="s">
        <v>108</v>
      </c>
      <c r="DH9" t="s">
        <v>109</v>
      </c>
      <c r="DI9" t="s">
        <v>110</v>
      </c>
      <c r="DJ9" t="s">
        <v>111</v>
      </c>
      <c r="DK9" t="s">
        <v>112</v>
      </c>
      <c r="DL9" t="s">
        <v>113</v>
      </c>
      <c r="DM9" t="s">
        <v>114</v>
      </c>
      <c r="DN9" t="s">
        <v>115</v>
      </c>
      <c r="DO9" t="s">
        <v>116</v>
      </c>
      <c r="DP9" t="s">
        <v>117</v>
      </c>
      <c r="DQ9" t="s">
        <v>118</v>
      </c>
      <c r="DR9" t="s">
        <v>119</v>
      </c>
      <c r="DS9" t="s">
        <v>120</v>
      </c>
      <c r="DT9" t="s">
        <v>121</v>
      </c>
      <c r="DU9" t="s">
        <v>122</v>
      </c>
      <c r="DV9" t="s">
        <v>123</v>
      </c>
      <c r="DW9" t="s">
        <v>124</v>
      </c>
      <c r="DX9" t="s">
        <v>125</v>
      </c>
      <c r="DY9" t="s">
        <v>126</v>
      </c>
      <c r="DZ9" t="s">
        <v>127</v>
      </c>
      <c r="EA9" t="s">
        <v>128</v>
      </c>
      <c r="EB9" t="s">
        <v>129</v>
      </c>
      <c r="EC9" t="s">
        <v>130</v>
      </c>
      <c r="ED9" t="s">
        <v>131</v>
      </c>
      <c r="EE9" t="s">
        <v>132</v>
      </c>
      <c r="EF9" t="s">
        <v>133</v>
      </c>
      <c r="EG9" t="s">
        <v>134</v>
      </c>
      <c r="EH9" t="s">
        <v>135</v>
      </c>
      <c r="EI9" t="s">
        <v>136</v>
      </c>
      <c r="EJ9" t="s">
        <v>137</v>
      </c>
      <c r="EK9" t="s">
        <v>138</v>
      </c>
      <c r="EL9" t="s">
        <v>139</v>
      </c>
      <c r="EM9" t="s">
        <v>140</v>
      </c>
      <c r="EN9" t="s">
        <v>141</v>
      </c>
      <c r="EO9" t="s">
        <v>142</v>
      </c>
      <c r="EP9" t="s">
        <v>143</v>
      </c>
      <c r="EQ9" t="s">
        <v>144</v>
      </c>
      <c r="ER9" t="s">
        <v>145</v>
      </c>
      <c r="ES9" t="s">
        <v>146</v>
      </c>
      <c r="ET9" t="s">
        <v>147</v>
      </c>
      <c r="EU9" t="s">
        <v>148</v>
      </c>
      <c r="EV9" t="s">
        <v>149</v>
      </c>
      <c r="EW9" t="s">
        <v>150</v>
      </c>
      <c r="EX9" t="s">
        <v>151</v>
      </c>
      <c r="EY9" t="s">
        <v>152</v>
      </c>
      <c r="EZ9" t="s">
        <v>153</v>
      </c>
      <c r="FA9" t="s">
        <v>154</v>
      </c>
      <c r="FB9" t="s">
        <v>155</v>
      </c>
      <c r="FC9" t="s">
        <v>156</v>
      </c>
      <c r="FD9" t="s">
        <v>157</v>
      </c>
      <c r="FE9" t="s">
        <v>158</v>
      </c>
      <c r="FF9" t="s">
        <v>159</v>
      </c>
      <c r="FG9" t="s">
        <v>160</v>
      </c>
      <c r="FH9" t="s">
        <v>161</v>
      </c>
      <c r="FI9" t="s">
        <v>162</v>
      </c>
      <c r="FJ9" t="s">
        <v>163</v>
      </c>
      <c r="FK9" t="s">
        <v>164</v>
      </c>
      <c r="FL9" t="s">
        <v>165</v>
      </c>
      <c r="FM9" t="s">
        <v>166</v>
      </c>
      <c r="FN9" t="s">
        <v>167</v>
      </c>
      <c r="FO9" t="s">
        <v>168</v>
      </c>
      <c r="FP9" t="s">
        <v>169</v>
      </c>
      <c r="FQ9" t="s">
        <v>170</v>
      </c>
      <c r="FR9" t="s">
        <v>171</v>
      </c>
      <c r="FS9" t="s">
        <v>172</v>
      </c>
      <c r="FT9" t="s">
        <v>173</v>
      </c>
      <c r="FU9" t="s">
        <v>174</v>
      </c>
      <c r="FV9" t="s">
        <v>175</v>
      </c>
      <c r="FW9" t="s">
        <v>176</v>
      </c>
      <c r="FX9" t="s">
        <v>177</v>
      </c>
      <c r="FY9" t="s">
        <v>178</v>
      </c>
      <c r="FZ9" t="s">
        <v>179</v>
      </c>
      <c r="GA9" t="s">
        <v>180</v>
      </c>
      <c r="GB9" t="s">
        <v>181</v>
      </c>
      <c r="GC9" t="s">
        <v>182</v>
      </c>
      <c r="GD9" t="s">
        <v>183</v>
      </c>
      <c r="GE9" t="s">
        <v>184</v>
      </c>
      <c r="GF9" t="s">
        <v>185</v>
      </c>
      <c r="GG9" t="s">
        <v>186</v>
      </c>
      <c r="GH9" t="s">
        <v>187</v>
      </c>
      <c r="GI9" t="s">
        <v>188</v>
      </c>
      <c r="GJ9" t="s">
        <v>189</v>
      </c>
      <c r="GK9" t="s">
        <v>190</v>
      </c>
      <c r="GL9" t="s">
        <v>191</v>
      </c>
      <c r="GM9" t="s">
        <v>192</v>
      </c>
      <c r="GN9" t="s">
        <v>193</v>
      </c>
      <c r="GO9" t="s">
        <v>194</v>
      </c>
      <c r="GP9" t="s">
        <v>195</v>
      </c>
      <c r="GQ9" t="s">
        <v>196</v>
      </c>
      <c r="GR9" t="s">
        <v>197</v>
      </c>
      <c r="GS9" t="s">
        <v>198</v>
      </c>
      <c r="GT9" t="s">
        <v>199</v>
      </c>
      <c r="GU9" t="s">
        <v>200</v>
      </c>
      <c r="GV9" t="s">
        <v>201</v>
      </c>
      <c r="GW9" t="s">
        <v>202</v>
      </c>
      <c r="GX9" t="s">
        <v>203</v>
      </c>
      <c r="GY9" t="s">
        <v>204</v>
      </c>
      <c r="GZ9" t="s">
        <v>205</v>
      </c>
      <c r="HA9" s="1" t="s">
        <v>215</v>
      </c>
      <c r="HB9" s="1" t="s">
        <v>216</v>
      </c>
      <c r="HC9" s="1" t="s">
        <v>217</v>
      </c>
      <c r="HD9" t="s">
        <v>218</v>
      </c>
      <c r="HE9" t="s">
        <v>219</v>
      </c>
      <c r="HF9" t="s">
        <v>220</v>
      </c>
      <c r="HG9" s="1" t="s">
        <v>221</v>
      </c>
      <c r="HH9" s="1" t="s">
        <v>222</v>
      </c>
      <c r="HI9" s="1" t="s">
        <v>223</v>
      </c>
      <c r="HJ9" s="1" t="s">
        <v>224</v>
      </c>
      <c r="HK9" s="1" t="s">
        <v>225</v>
      </c>
      <c r="HL9" s="1" t="s">
        <v>226</v>
      </c>
      <c r="HM9" s="1" t="s">
        <v>227</v>
      </c>
      <c r="HN9" s="1" t="s">
        <v>228</v>
      </c>
      <c r="HO9" s="1" t="s">
        <v>229</v>
      </c>
      <c r="HP9" s="1" t="s">
        <v>230</v>
      </c>
      <c r="HQ9" s="1" t="s">
        <v>231</v>
      </c>
      <c r="HR9" s="1" t="s">
        <v>232</v>
      </c>
    </row>
    <row r="10" spans="1:226" x14ac:dyDescent="0.25">
      <c r="A10" s="8" t="s">
        <v>245</v>
      </c>
      <c r="GY10" s="2">
        <f>Table4[[#This Row],[Conversions]]*B$2</f>
        <v>0</v>
      </c>
      <c r="GZ10">
        <f>COUNTA(Table4[[#This Row],[Path]:[Column203]])</f>
        <v>0</v>
      </c>
      <c r="HA10" s="1">
        <f>COUNTIF(Table4[[#This Row],[Path]:[Column203]],A$2)</f>
        <v>0</v>
      </c>
      <c r="HB10" s="1">
        <f>COUNTIF(Table4[[#This Row],[Path]:[Column203]],A$3)</f>
        <v>0</v>
      </c>
      <c r="HC10" s="1">
        <f>COUNTIF(Table4[[#This Row],[Path]:[Column203]],A$4)</f>
        <v>0</v>
      </c>
      <c r="HD10" s="1">
        <f>COUNTIF(Table4[[#This Row],[Path]:[Column203]],A$5)</f>
        <v>0</v>
      </c>
      <c r="HE10" s="1">
        <f>COUNTIF(Table4[[#This Row],[Path]:[Column203]],A$6)</f>
        <v>0</v>
      </c>
      <c r="HF10" s="1">
        <f>COUNTIF(Table4[[#This Row],[Path]:[Column203]],A$7)</f>
        <v>0</v>
      </c>
      <c r="HG10" s="3" t="e">
        <f>Table4[[#This Row],[IncrementalOrganic Attribution]]/Table4[[#This Row],[Count]]</f>
        <v>#DIV/0!</v>
      </c>
      <c r="HH10" s="3" t="e">
        <f>Table4[[#This Row],[BrandIntention Attribution]]/Table4[[#This Row],[Count]]</f>
        <v>#DIV/0!</v>
      </c>
      <c r="HI10" s="3" t="e">
        <f>Table4[[#This Row],[Incrementalcpc Attribution]]/Table4[[#This Row],[Count]]</f>
        <v>#DIV/0!</v>
      </c>
      <c r="HJ10" s="3" t="e">
        <f>Table4[[#This Row],[Feeds Attribution]]/Table4[[#This Row],[Count]]</f>
        <v>#DIV/0!</v>
      </c>
      <c r="HK10" s="3" t="e">
        <f>Table4[[#This Row],[Referrals Attribution]]/Table4[[#This Row],[Count]]</f>
        <v>#DIV/0!</v>
      </c>
      <c r="HL10" s="3" t="e">
        <f>Table4[[#This Row],[Social Attribution]]/Table4[[#This Row],[Count]]</f>
        <v>#DIV/0!</v>
      </c>
      <c r="HM10" s="4" t="e">
        <f>Table4[[#This Row],[IncrementalOrganic Attribution Ratio]]*Table4[[#This Row],[Total Revenue]]</f>
        <v>#DIV/0!</v>
      </c>
      <c r="HN10" s="4" t="e">
        <f>Table4[[#This Row],[BrandIntention Attribution Ratio]]*Table4[[#This Row],[Total Revenue]]</f>
        <v>#DIV/0!</v>
      </c>
      <c r="HO10" s="4" t="e">
        <f>Table4[[#This Row],[Incrementalcpc Attribution Ratio]]*Table4[[#This Row],[Total Revenue]]</f>
        <v>#DIV/0!</v>
      </c>
      <c r="HP10" s="4" t="e">
        <f>Table4[[#This Row],[Feeds Attribution Ratio]]*Table4[[#This Row],[Total Revenue]]</f>
        <v>#DIV/0!</v>
      </c>
      <c r="HQ10" s="4" t="e">
        <f>Table4[[#This Row],[Referrals Attribution Ratio]]*Table4[[#This Row],[Total Revenue]]</f>
        <v>#DIV/0!</v>
      </c>
      <c r="HR10" s="4" t="e">
        <f>Table4[[#This Row],[Social Attribution Ratio]]*Table4[[#This Row],[Total Revenue]]</f>
        <v>#DIV/0!</v>
      </c>
    </row>
    <row r="11" spans="1:226" x14ac:dyDescent="0.25">
      <c r="GY11" s="2">
        <f>Table4[[#This Row],[Conversions]]*B$2</f>
        <v>0</v>
      </c>
      <c r="GZ11">
        <f>COUNTA(Table4[[#This Row],[Path]:[Column203]])</f>
        <v>0</v>
      </c>
      <c r="HA11" s="1">
        <f>COUNTIF(Table4[[#This Row],[Path]:[Column203]],A$2)</f>
        <v>0</v>
      </c>
      <c r="HB11" s="1">
        <f>COUNTIF(Table4[[#This Row],[Path]:[Column203]],A$3)</f>
        <v>0</v>
      </c>
      <c r="HC11" s="1">
        <f>COUNTIF(Table4[[#This Row],[Path]:[Column203]],A$4)</f>
        <v>0</v>
      </c>
      <c r="HD11" s="5">
        <f>COUNTIF(Table4[[#This Row],[Path]:[Column203]],A$5)</f>
        <v>0</v>
      </c>
      <c r="HE11" s="5">
        <f>COUNTIF(Table4[[#This Row],[Path]:[Column203]],A$6)</f>
        <v>0</v>
      </c>
      <c r="HF11" s="5">
        <f>COUNTIF(Table4[[#This Row],[Path]:[Column203]],A$7)</f>
        <v>0</v>
      </c>
      <c r="HG11" s="3" t="e">
        <f>Table4[[#This Row],[IncrementalOrganic Attribution]]/Table4[[#This Row],[Count]]</f>
        <v>#DIV/0!</v>
      </c>
      <c r="HH11" s="3" t="e">
        <f>Table4[[#This Row],[BrandIntention Attribution]]/Table4[[#This Row],[Count]]</f>
        <v>#DIV/0!</v>
      </c>
      <c r="HI11" s="3" t="e">
        <f>Table4[[#This Row],[Incrementalcpc Attribution]]/Table4[[#This Row],[Count]]</f>
        <v>#DIV/0!</v>
      </c>
      <c r="HJ11" s="3" t="e">
        <f>Table4[[#This Row],[Feeds Attribution]]/Table4[[#This Row],[Count]]</f>
        <v>#DIV/0!</v>
      </c>
      <c r="HK11" s="3" t="e">
        <f>Table4[[#This Row],[Referrals Attribution]]/Table4[[#This Row],[Count]]</f>
        <v>#DIV/0!</v>
      </c>
      <c r="HL11" s="3" t="e">
        <f>Table4[[#This Row],[Social Attribution]]/Table4[[#This Row],[Count]]</f>
        <v>#DIV/0!</v>
      </c>
      <c r="HM11" s="4" t="e">
        <f>Table4[[#This Row],[IncrementalOrganic Attribution Ratio]]*Table4[[#This Row],[Total Revenue]]</f>
        <v>#DIV/0!</v>
      </c>
      <c r="HN11" s="4" t="e">
        <f>Table4[[#This Row],[BrandIntention Attribution Ratio]]*Table4[[#This Row],[Total Revenue]]</f>
        <v>#DIV/0!</v>
      </c>
      <c r="HO11" s="4" t="e">
        <f>Table4[[#This Row],[Incrementalcpc Attribution Ratio]]*Table4[[#This Row],[Total Revenue]]</f>
        <v>#DIV/0!</v>
      </c>
      <c r="HP11" s="4" t="e">
        <f>Table4[[#This Row],[Feeds Attribution Ratio]]*Table4[[#This Row],[Total Revenue]]</f>
        <v>#DIV/0!</v>
      </c>
      <c r="HQ11" s="4" t="e">
        <f>Table4[[#This Row],[Referrals Attribution Ratio]]*Table4[[#This Row],[Total Revenue]]</f>
        <v>#DIV/0!</v>
      </c>
      <c r="HR11" s="4" t="e">
        <f>Table4[[#This Row],[Social Attribution Ratio]]*Table4[[#This Row],[Total Revenue]]</f>
        <v>#DIV/0!</v>
      </c>
    </row>
    <row r="12" spans="1:226" x14ac:dyDescent="0.25">
      <c r="GY12" s="2">
        <f>Table4[[#This Row],[Conversions]]*B$2</f>
        <v>0</v>
      </c>
      <c r="GZ12">
        <f>COUNTA(Table4[[#This Row],[Path]:[Column203]])</f>
        <v>0</v>
      </c>
      <c r="HA12" s="1">
        <f>COUNTIF(Table4[[#This Row],[Path]:[Column203]],A$2)</f>
        <v>0</v>
      </c>
      <c r="HB12" s="1">
        <f>COUNTIF(Table4[[#This Row],[Path]:[Column203]],A$3)</f>
        <v>0</v>
      </c>
      <c r="HC12" s="1">
        <f>COUNTIF(Table4[[#This Row],[Path]:[Column203]],A$4)</f>
        <v>0</v>
      </c>
      <c r="HD12" s="5">
        <f>COUNTIF(Table4[[#This Row],[Path]:[Column203]],A$5)</f>
        <v>0</v>
      </c>
      <c r="HE12" s="5">
        <f>COUNTIF(Table4[[#This Row],[Path]:[Column203]],A$6)</f>
        <v>0</v>
      </c>
      <c r="HF12" s="5">
        <f>COUNTIF(Table4[[#This Row],[Path]:[Column203]],A$7)</f>
        <v>0</v>
      </c>
      <c r="HG12" s="3" t="e">
        <f>Table4[[#This Row],[IncrementalOrganic Attribution]]/Table4[[#This Row],[Count]]</f>
        <v>#DIV/0!</v>
      </c>
      <c r="HH12" s="3" t="e">
        <f>Table4[[#This Row],[BrandIntention Attribution]]/Table4[[#This Row],[Count]]</f>
        <v>#DIV/0!</v>
      </c>
      <c r="HI12" s="3" t="e">
        <f>Table4[[#This Row],[Incrementalcpc Attribution]]/Table4[[#This Row],[Count]]</f>
        <v>#DIV/0!</v>
      </c>
      <c r="HJ12" s="3" t="e">
        <f>Table4[[#This Row],[Feeds Attribution]]/Table4[[#This Row],[Count]]</f>
        <v>#DIV/0!</v>
      </c>
      <c r="HK12" s="3" t="e">
        <f>Table4[[#This Row],[Referrals Attribution]]/Table4[[#This Row],[Count]]</f>
        <v>#DIV/0!</v>
      </c>
      <c r="HL12" s="3" t="e">
        <f>Table4[[#This Row],[Social Attribution]]/Table4[[#This Row],[Count]]</f>
        <v>#DIV/0!</v>
      </c>
      <c r="HM12" s="4" t="e">
        <f>Table4[[#This Row],[IncrementalOrganic Attribution Ratio]]*Table4[[#This Row],[Total Revenue]]</f>
        <v>#DIV/0!</v>
      </c>
      <c r="HN12" s="4" t="e">
        <f>Table4[[#This Row],[BrandIntention Attribution Ratio]]*Table4[[#This Row],[Total Revenue]]</f>
        <v>#DIV/0!</v>
      </c>
      <c r="HO12" s="4" t="e">
        <f>Table4[[#This Row],[Incrementalcpc Attribution Ratio]]*Table4[[#This Row],[Total Revenue]]</f>
        <v>#DIV/0!</v>
      </c>
      <c r="HP12" s="4" t="e">
        <f>Table4[[#This Row],[Feeds Attribution Ratio]]*Table4[[#This Row],[Total Revenue]]</f>
        <v>#DIV/0!</v>
      </c>
      <c r="HQ12" s="4" t="e">
        <f>Table4[[#This Row],[Referrals Attribution Ratio]]*Table4[[#This Row],[Total Revenue]]</f>
        <v>#DIV/0!</v>
      </c>
      <c r="HR12" s="4" t="e">
        <f>Table4[[#This Row],[Social Attribution Ratio]]*Table4[[#This Row],[Total Revenue]]</f>
        <v>#DIV/0!</v>
      </c>
    </row>
    <row r="13" spans="1:226" x14ac:dyDescent="0.25">
      <c r="GY13" s="2">
        <f>Table4[[#This Row],[Conversions]]*B$2</f>
        <v>0</v>
      </c>
      <c r="GZ13">
        <f>COUNTA(Table4[[#This Row],[Path]:[Column203]])</f>
        <v>0</v>
      </c>
      <c r="HA13" s="1">
        <f>COUNTIF(Table4[[#This Row],[Path]:[Column203]],A$2)</f>
        <v>0</v>
      </c>
      <c r="HB13" s="1">
        <f>COUNTIF(Table4[[#This Row],[Path]:[Column203]],A$3)</f>
        <v>0</v>
      </c>
      <c r="HC13" s="1">
        <f>COUNTIF(Table4[[#This Row],[Path]:[Column203]],A$4)</f>
        <v>0</v>
      </c>
      <c r="HD13" s="5">
        <f>COUNTIF(Table4[[#This Row],[Path]:[Column203]],A$5)</f>
        <v>0</v>
      </c>
      <c r="HE13" s="5">
        <f>COUNTIF(Table4[[#This Row],[Path]:[Column203]],A$6)</f>
        <v>0</v>
      </c>
      <c r="HF13" s="5">
        <f>COUNTIF(Table4[[#This Row],[Path]:[Column203]],A$7)</f>
        <v>0</v>
      </c>
      <c r="HG13" s="3" t="e">
        <f>Table4[[#This Row],[IncrementalOrganic Attribution]]/Table4[[#This Row],[Count]]</f>
        <v>#DIV/0!</v>
      </c>
      <c r="HH13" s="3" t="e">
        <f>Table4[[#This Row],[BrandIntention Attribution]]/Table4[[#This Row],[Count]]</f>
        <v>#DIV/0!</v>
      </c>
      <c r="HI13" s="3" t="e">
        <f>Table4[[#This Row],[Incrementalcpc Attribution]]/Table4[[#This Row],[Count]]</f>
        <v>#DIV/0!</v>
      </c>
      <c r="HJ13" s="3" t="e">
        <f>Table4[[#This Row],[Feeds Attribution]]/Table4[[#This Row],[Count]]</f>
        <v>#DIV/0!</v>
      </c>
      <c r="HK13" s="3" t="e">
        <f>Table4[[#This Row],[Referrals Attribution]]/Table4[[#This Row],[Count]]</f>
        <v>#DIV/0!</v>
      </c>
      <c r="HL13" s="3" t="e">
        <f>Table4[[#This Row],[Social Attribution]]/Table4[[#This Row],[Count]]</f>
        <v>#DIV/0!</v>
      </c>
      <c r="HM13" s="4" t="e">
        <f>Table4[[#This Row],[IncrementalOrganic Attribution Ratio]]*Table4[[#This Row],[Total Revenue]]</f>
        <v>#DIV/0!</v>
      </c>
      <c r="HN13" s="4" t="e">
        <f>Table4[[#This Row],[BrandIntention Attribution Ratio]]*Table4[[#This Row],[Total Revenue]]</f>
        <v>#DIV/0!</v>
      </c>
      <c r="HO13" s="4" t="e">
        <f>Table4[[#This Row],[Incrementalcpc Attribution Ratio]]*Table4[[#This Row],[Total Revenue]]</f>
        <v>#DIV/0!</v>
      </c>
      <c r="HP13" s="4" t="e">
        <f>Table4[[#This Row],[Feeds Attribution Ratio]]*Table4[[#This Row],[Total Revenue]]</f>
        <v>#DIV/0!</v>
      </c>
      <c r="HQ13" s="4" t="e">
        <f>Table4[[#This Row],[Referrals Attribution Ratio]]*Table4[[#This Row],[Total Revenue]]</f>
        <v>#DIV/0!</v>
      </c>
      <c r="HR13" s="4" t="e">
        <f>Table4[[#This Row],[Social Attribution Ratio]]*Table4[[#This Row],[Total Revenue]]</f>
        <v>#DIV/0!</v>
      </c>
    </row>
    <row r="14" spans="1:226" x14ac:dyDescent="0.25">
      <c r="GY14" s="2">
        <f>Table4[[#This Row],[Conversions]]*B$2</f>
        <v>0</v>
      </c>
      <c r="GZ14">
        <f>COUNTA(Table4[[#This Row],[Path]:[Column203]])</f>
        <v>0</v>
      </c>
      <c r="HA14" s="1">
        <f>COUNTIF(Table4[[#This Row],[Path]:[Column203]],A$2)</f>
        <v>0</v>
      </c>
      <c r="HB14" s="1">
        <f>COUNTIF(Table4[[#This Row],[Path]:[Column203]],A$3)</f>
        <v>0</v>
      </c>
      <c r="HC14" s="1">
        <f>COUNTIF(Table4[[#This Row],[Path]:[Column203]],A$4)</f>
        <v>0</v>
      </c>
      <c r="HD14" s="5">
        <f>COUNTIF(Table4[[#This Row],[Path]:[Column203]],A$5)</f>
        <v>0</v>
      </c>
      <c r="HE14" s="5">
        <f>COUNTIF(Table4[[#This Row],[Path]:[Column203]],A$6)</f>
        <v>0</v>
      </c>
      <c r="HF14" s="5">
        <f>COUNTIF(Table4[[#This Row],[Path]:[Column203]],A$7)</f>
        <v>0</v>
      </c>
      <c r="HG14" s="3" t="e">
        <f>Table4[[#This Row],[IncrementalOrganic Attribution]]/Table4[[#This Row],[Count]]</f>
        <v>#DIV/0!</v>
      </c>
      <c r="HH14" s="3" t="e">
        <f>Table4[[#This Row],[BrandIntention Attribution]]/Table4[[#This Row],[Count]]</f>
        <v>#DIV/0!</v>
      </c>
      <c r="HI14" s="3" t="e">
        <f>Table4[[#This Row],[Incrementalcpc Attribution]]/Table4[[#This Row],[Count]]</f>
        <v>#DIV/0!</v>
      </c>
      <c r="HJ14" s="3" t="e">
        <f>Table4[[#This Row],[Feeds Attribution]]/Table4[[#This Row],[Count]]</f>
        <v>#DIV/0!</v>
      </c>
      <c r="HK14" s="3" t="e">
        <f>Table4[[#This Row],[Referrals Attribution]]/Table4[[#This Row],[Count]]</f>
        <v>#DIV/0!</v>
      </c>
      <c r="HL14" s="3" t="e">
        <f>Table4[[#This Row],[Social Attribution]]/Table4[[#This Row],[Count]]</f>
        <v>#DIV/0!</v>
      </c>
      <c r="HM14" s="4" t="e">
        <f>Table4[[#This Row],[IncrementalOrganic Attribution Ratio]]*Table4[[#This Row],[Total Revenue]]</f>
        <v>#DIV/0!</v>
      </c>
      <c r="HN14" s="4" t="e">
        <f>Table4[[#This Row],[BrandIntention Attribution Ratio]]*Table4[[#This Row],[Total Revenue]]</f>
        <v>#DIV/0!</v>
      </c>
      <c r="HO14" s="4" t="e">
        <f>Table4[[#This Row],[Incrementalcpc Attribution Ratio]]*Table4[[#This Row],[Total Revenue]]</f>
        <v>#DIV/0!</v>
      </c>
      <c r="HP14" s="4" t="e">
        <f>Table4[[#This Row],[Feeds Attribution Ratio]]*Table4[[#This Row],[Total Revenue]]</f>
        <v>#DIV/0!</v>
      </c>
      <c r="HQ14" s="4" t="e">
        <f>Table4[[#This Row],[Referrals Attribution Ratio]]*Table4[[#This Row],[Total Revenue]]</f>
        <v>#DIV/0!</v>
      </c>
      <c r="HR14" s="4" t="e">
        <f>Table4[[#This Row],[Social Attribution Ratio]]*Table4[[#This Row],[Total Revenue]]</f>
        <v>#DIV/0!</v>
      </c>
    </row>
    <row r="15" spans="1:226" x14ac:dyDescent="0.25">
      <c r="GY15" s="2">
        <f>Table4[[#This Row],[Conversions]]*B$2</f>
        <v>0</v>
      </c>
      <c r="GZ15">
        <f>COUNTA(Table4[[#This Row],[Path]:[Column203]])</f>
        <v>0</v>
      </c>
      <c r="HA15" s="1">
        <f>COUNTIF(Table4[[#This Row],[Path]:[Column203]],A$2)</f>
        <v>0</v>
      </c>
      <c r="HB15" s="1">
        <f>COUNTIF(Table4[[#This Row],[Path]:[Column203]],A$3)</f>
        <v>0</v>
      </c>
      <c r="HC15" s="1">
        <f>COUNTIF(Table4[[#This Row],[Path]:[Column203]],A$4)</f>
        <v>0</v>
      </c>
      <c r="HD15" s="5">
        <f>COUNTIF(Table4[[#This Row],[Path]:[Column203]],A$5)</f>
        <v>0</v>
      </c>
      <c r="HE15" s="5">
        <f>COUNTIF(Table4[[#This Row],[Path]:[Column203]],A$6)</f>
        <v>0</v>
      </c>
      <c r="HF15" s="5">
        <f>COUNTIF(Table4[[#This Row],[Path]:[Column203]],A$7)</f>
        <v>0</v>
      </c>
      <c r="HG15" s="3" t="e">
        <f>Table4[[#This Row],[IncrementalOrganic Attribution]]/Table4[[#This Row],[Count]]</f>
        <v>#DIV/0!</v>
      </c>
      <c r="HH15" s="3" t="e">
        <f>Table4[[#This Row],[BrandIntention Attribution]]/Table4[[#This Row],[Count]]</f>
        <v>#DIV/0!</v>
      </c>
      <c r="HI15" s="3" t="e">
        <f>Table4[[#This Row],[Incrementalcpc Attribution]]/Table4[[#This Row],[Count]]</f>
        <v>#DIV/0!</v>
      </c>
      <c r="HJ15" s="3" t="e">
        <f>Table4[[#This Row],[Feeds Attribution]]/Table4[[#This Row],[Count]]</f>
        <v>#DIV/0!</v>
      </c>
      <c r="HK15" s="3" t="e">
        <f>Table4[[#This Row],[Referrals Attribution]]/Table4[[#This Row],[Count]]</f>
        <v>#DIV/0!</v>
      </c>
      <c r="HL15" s="3" t="e">
        <f>Table4[[#This Row],[Social Attribution]]/Table4[[#This Row],[Count]]</f>
        <v>#DIV/0!</v>
      </c>
      <c r="HM15" s="4" t="e">
        <f>Table4[[#This Row],[IncrementalOrganic Attribution Ratio]]*Table4[[#This Row],[Total Revenue]]</f>
        <v>#DIV/0!</v>
      </c>
      <c r="HN15" s="4" t="e">
        <f>Table4[[#This Row],[BrandIntention Attribution Ratio]]*Table4[[#This Row],[Total Revenue]]</f>
        <v>#DIV/0!</v>
      </c>
      <c r="HO15" s="4" t="e">
        <f>Table4[[#This Row],[Incrementalcpc Attribution Ratio]]*Table4[[#This Row],[Total Revenue]]</f>
        <v>#DIV/0!</v>
      </c>
      <c r="HP15" s="4" t="e">
        <f>Table4[[#This Row],[Feeds Attribution Ratio]]*Table4[[#This Row],[Total Revenue]]</f>
        <v>#DIV/0!</v>
      </c>
      <c r="HQ15" s="4" t="e">
        <f>Table4[[#This Row],[Referrals Attribution Ratio]]*Table4[[#This Row],[Total Revenue]]</f>
        <v>#DIV/0!</v>
      </c>
      <c r="HR15" s="4" t="e">
        <f>Table4[[#This Row],[Social Attribution Ratio]]*Table4[[#This Row],[Total Revenue]]</f>
        <v>#DIV/0!</v>
      </c>
    </row>
    <row r="16" spans="1:226" x14ac:dyDescent="0.25">
      <c r="GY16" s="2">
        <f>Table4[[#This Row],[Conversions]]*B$2</f>
        <v>0</v>
      </c>
      <c r="GZ16">
        <f>COUNTA(Table4[[#This Row],[Path]:[Column203]])</f>
        <v>0</v>
      </c>
      <c r="HA16" s="1">
        <f>COUNTIF(Table4[[#This Row],[Path]:[Column203]],A$2)</f>
        <v>0</v>
      </c>
      <c r="HB16" s="1">
        <f>COUNTIF(Table4[[#This Row],[Path]:[Column203]],A$3)</f>
        <v>0</v>
      </c>
      <c r="HC16" s="1">
        <f>COUNTIF(Table4[[#This Row],[Path]:[Column203]],A$4)</f>
        <v>0</v>
      </c>
      <c r="HD16" s="5">
        <f>COUNTIF(Table4[[#This Row],[Path]:[Column203]],A$5)</f>
        <v>0</v>
      </c>
      <c r="HE16" s="5">
        <f>COUNTIF(Table4[[#This Row],[Path]:[Column203]],A$6)</f>
        <v>0</v>
      </c>
      <c r="HF16" s="5">
        <f>COUNTIF(Table4[[#This Row],[Path]:[Column203]],A$7)</f>
        <v>0</v>
      </c>
      <c r="HG16" s="3" t="e">
        <f>Table4[[#This Row],[IncrementalOrganic Attribution]]/Table4[[#This Row],[Count]]</f>
        <v>#DIV/0!</v>
      </c>
      <c r="HH16" s="3" t="e">
        <f>Table4[[#This Row],[BrandIntention Attribution]]/Table4[[#This Row],[Count]]</f>
        <v>#DIV/0!</v>
      </c>
      <c r="HI16" s="3" t="e">
        <f>Table4[[#This Row],[Incrementalcpc Attribution]]/Table4[[#This Row],[Count]]</f>
        <v>#DIV/0!</v>
      </c>
      <c r="HJ16" s="3" t="e">
        <f>Table4[[#This Row],[Feeds Attribution]]/Table4[[#This Row],[Count]]</f>
        <v>#DIV/0!</v>
      </c>
      <c r="HK16" s="3" t="e">
        <f>Table4[[#This Row],[Referrals Attribution]]/Table4[[#This Row],[Count]]</f>
        <v>#DIV/0!</v>
      </c>
      <c r="HL16" s="3" t="e">
        <f>Table4[[#This Row],[Social Attribution]]/Table4[[#This Row],[Count]]</f>
        <v>#DIV/0!</v>
      </c>
      <c r="HM16" s="4" t="e">
        <f>Table4[[#This Row],[IncrementalOrganic Attribution Ratio]]*Table4[[#This Row],[Total Revenue]]</f>
        <v>#DIV/0!</v>
      </c>
      <c r="HN16" s="4" t="e">
        <f>Table4[[#This Row],[BrandIntention Attribution Ratio]]*Table4[[#This Row],[Total Revenue]]</f>
        <v>#DIV/0!</v>
      </c>
      <c r="HO16" s="4" t="e">
        <f>Table4[[#This Row],[Incrementalcpc Attribution Ratio]]*Table4[[#This Row],[Total Revenue]]</f>
        <v>#DIV/0!</v>
      </c>
      <c r="HP16" s="4" t="e">
        <f>Table4[[#This Row],[Feeds Attribution Ratio]]*Table4[[#This Row],[Total Revenue]]</f>
        <v>#DIV/0!</v>
      </c>
      <c r="HQ16" s="4" t="e">
        <f>Table4[[#This Row],[Referrals Attribution Ratio]]*Table4[[#This Row],[Total Revenue]]</f>
        <v>#DIV/0!</v>
      </c>
      <c r="HR16" s="4" t="e">
        <f>Table4[[#This Row],[Social Attribution Ratio]]*Table4[[#This Row],[Total Revenue]]</f>
        <v>#DIV/0!</v>
      </c>
    </row>
    <row r="17" spans="207:226" x14ac:dyDescent="0.25">
      <c r="GY17" s="2">
        <f>Table4[[#This Row],[Conversions]]*B$2</f>
        <v>0</v>
      </c>
      <c r="GZ17">
        <f>COUNTA(Table4[[#This Row],[Path]:[Column203]])</f>
        <v>0</v>
      </c>
      <c r="HA17" s="1">
        <f>COUNTIF(Table4[[#This Row],[Path]:[Column203]],A$2)</f>
        <v>0</v>
      </c>
      <c r="HB17" s="1">
        <f>COUNTIF(Table4[[#This Row],[Path]:[Column203]],A$3)</f>
        <v>0</v>
      </c>
      <c r="HC17" s="1">
        <f>COUNTIF(Table4[[#This Row],[Path]:[Column203]],A$4)</f>
        <v>0</v>
      </c>
      <c r="HD17" s="5">
        <f>COUNTIF(Table4[[#This Row],[Path]:[Column203]],A$5)</f>
        <v>0</v>
      </c>
      <c r="HE17" s="5">
        <f>COUNTIF(Table4[[#This Row],[Path]:[Column203]],A$6)</f>
        <v>0</v>
      </c>
      <c r="HF17" s="5">
        <f>COUNTIF(Table4[[#This Row],[Path]:[Column203]],A$7)</f>
        <v>0</v>
      </c>
      <c r="HG17" s="3" t="e">
        <f>Table4[[#This Row],[IncrementalOrganic Attribution]]/Table4[[#This Row],[Count]]</f>
        <v>#DIV/0!</v>
      </c>
      <c r="HH17" s="3" t="e">
        <f>Table4[[#This Row],[BrandIntention Attribution]]/Table4[[#This Row],[Count]]</f>
        <v>#DIV/0!</v>
      </c>
      <c r="HI17" s="3" t="e">
        <f>Table4[[#This Row],[Incrementalcpc Attribution]]/Table4[[#This Row],[Count]]</f>
        <v>#DIV/0!</v>
      </c>
      <c r="HJ17" s="3" t="e">
        <f>Table4[[#This Row],[Feeds Attribution]]/Table4[[#This Row],[Count]]</f>
        <v>#DIV/0!</v>
      </c>
      <c r="HK17" s="3" t="e">
        <f>Table4[[#This Row],[Referrals Attribution]]/Table4[[#This Row],[Count]]</f>
        <v>#DIV/0!</v>
      </c>
      <c r="HL17" s="3" t="e">
        <f>Table4[[#This Row],[Social Attribution]]/Table4[[#This Row],[Count]]</f>
        <v>#DIV/0!</v>
      </c>
      <c r="HM17" s="4" t="e">
        <f>Table4[[#This Row],[IncrementalOrganic Attribution Ratio]]*Table4[[#This Row],[Total Revenue]]</f>
        <v>#DIV/0!</v>
      </c>
      <c r="HN17" s="4" t="e">
        <f>Table4[[#This Row],[BrandIntention Attribution Ratio]]*Table4[[#This Row],[Total Revenue]]</f>
        <v>#DIV/0!</v>
      </c>
      <c r="HO17" s="4" t="e">
        <f>Table4[[#This Row],[Incrementalcpc Attribution Ratio]]*Table4[[#This Row],[Total Revenue]]</f>
        <v>#DIV/0!</v>
      </c>
      <c r="HP17" s="4" t="e">
        <f>Table4[[#This Row],[Feeds Attribution Ratio]]*Table4[[#This Row],[Total Revenue]]</f>
        <v>#DIV/0!</v>
      </c>
      <c r="HQ17" s="4" t="e">
        <f>Table4[[#This Row],[Referrals Attribution Ratio]]*Table4[[#This Row],[Total Revenue]]</f>
        <v>#DIV/0!</v>
      </c>
      <c r="HR17" s="4" t="e">
        <f>Table4[[#This Row],[Social Attribution Ratio]]*Table4[[#This Row],[Total Revenue]]</f>
        <v>#DIV/0!</v>
      </c>
    </row>
    <row r="18" spans="207:226" x14ac:dyDescent="0.25">
      <c r="GY18" s="2">
        <f>Table4[[#This Row],[Conversions]]*B$2</f>
        <v>0</v>
      </c>
      <c r="GZ18">
        <f>COUNTA(Table4[[#This Row],[Path]:[Column203]])</f>
        <v>0</v>
      </c>
      <c r="HA18" s="1">
        <f>COUNTIF(Table4[[#This Row],[Path]:[Column203]],A$2)</f>
        <v>0</v>
      </c>
      <c r="HB18" s="1">
        <f>COUNTIF(Table4[[#This Row],[Path]:[Column203]],A$3)</f>
        <v>0</v>
      </c>
      <c r="HC18" s="1">
        <f>COUNTIF(Table4[[#This Row],[Path]:[Column203]],A$4)</f>
        <v>0</v>
      </c>
      <c r="HD18" s="5">
        <f>COUNTIF(Table4[[#This Row],[Path]:[Column203]],A$5)</f>
        <v>0</v>
      </c>
      <c r="HE18" s="5">
        <f>COUNTIF(Table4[[#This Row],[Path]:[Column203]],A$6)</f>
        <v>0</v>
      </c>
      <c r="HF18" s="5">
        <f>COUNTIF(Table4[[#This Row],[Path]:[Column203]],A$7)</f>
        <v>0</v>
      </c>
      <c r="HG18" s="3" t="e">
        <f>Table4[[#This Row],[IncrementalOrganic Attribution]]/Table4[[#This Row],[Count]]</f>
        <v>#DIV/0!</v>
      </c>
      <c r="HH18" s="3" t="e">
        <f>Table4[[#This Row],[BrandIntention Attribution]]/Table4[[#This Row],[Count]]</f>
        <v>#DIV/0!</v>
      </c>
      <c r="HI18" s="3" t="e">
        <f>Table4[[#This Row],[Incrementalcpc Attribution]]/Table4[[#This Row],[Count]]</f>
        <v>#DIV/0!</v>
      </c>
      <c r="HJ18" s="3" t="e">
        <f>Table4[[#This Row],[Feeds Attribution]]/Table4[[#This Row],[Count]]</f>
        <v>#DIV/0!</v>
      </c>
      <c r="HK18" s="3" t="e">
        <f>Table4[[#This Row],[Referrals Attribution]]/Table4[[#This Row],[Count]]</f>
        <v>#DIV/0!</v>
      </c>
      <c r="HL18" s="3" t="e">
        <f>Table4[[#This Row],[Social Attribution]]/Table4[[#This Row],[Count]]</f>
        <v>#DIV/0!</v>
      </c>
      <c r="HM18" s="4" t="e">
        <f>Table4[[#This Row],[IncrementalOrganic Attribution Ratio]]*Table4[[#This Row],[Total Revenue]]</f>
        <v>#DIV/0!</v>
      </c>
      <c r="HN18" s="4" t="e">
        <f>Table4[[#This Row],[BrandIntention Attribution Ratio]]*Table4[[#This Row],[Total Revenue]]</f>
        <v>#DIV/0!</v>
      </c>
      <c r="HO18" s="4" t="e">
        <f>Table4[[#This Row],[Incrementalcpc Attribution Ratio]]*Table4[[#This Row],[Total Revenue]]</f>
        <v>#DIV/0!</v>
      </c>
      <c r="HP18" s="4" t="e">
        <f>Table4[[#This Row],[Feeds Attribution Ratio]]*Table4[[#This Row],[Total Revenue]]</f>
        <v>#DIV/0!</v>
      </c>
      <c r="HQ18" s="4" t="e">
        <f>Table4[[#This Row],[Referrals Attribution Ratio]]*Table4[[#This Row],[Total Revenue]]</f>
        <v>#DIV/0!</v>
      </c>
      <c r="HR18" s="4" t="e">
        <f>Table4[[#This Row],[Social Attribution Ratio]]*Table4[[#This Row],[Total Revenue]]</f>
        <v>#DIV/0!</v>
      </c>
    </row>
    <row r="19" spans="207:226" x14ac:dyDescent="0.25">
      <c r="GY19" s="2">
        <f>Table4[[#This Row],[Conversions]]*B$2</f>
        <v>0</v>
      </c>
      <c r="GZ19">
        <f>COUNTA(Table4[[#This Row],[Path]:[Column203]])</f>
        <v>0</v>
      </c>
      <c r="HA19" s="1">
        <f>COUNTIF(Table4[[#This Row],[Path]:[Column203]],A$2)</f>
        <v>0</v>
      </c>
      <c r="HB19" s="1">
        <f>COUNTIF(Table4[[#This Row],[Path]:[Column203]],A$3)</f>
        <v>0</v>
      </c>
      <c r="HC19" s="1">
        <f>COUNTIF(Table4[[#This Row],[Path]:[Column203]],A$4)</f>
        <v>0</v>
      </c>
      <c r="HD19" s="5">
        <f>COUNTIF(Table4[[#This Row],[Path]:[Column203]],A$5)</f>
        <v>0</v>
      </c>
      <c r="HE19" s="5">
        <f>COUNTIF(Table4[[#This Row],[Path]:[Column203]],A$6)</f>
        <v>0</v>
      </c>
      <c r="HF19" s="5">
        <f>COUNTIF(Table4[[#This Row],[Path]:[Column203]],A$7)</f>
        <v>0</v>
      </c>
      <c r="HG19" s="3" t="e">
        <f>Table4[[#This Row],[IncrementalOrganic Attribution]]/Table4[[#This Row],[Count]]</f>
        <v>#DIV/0!</v>
      </c>
      <c r="HH19" s="3" t="e">
        <f>Table4[[#This Row],[BrandIntention Attribution]]/Table4[[#This Row],[Count]]</f>
        <v>#DIV/0!</v>
      </c>
      <c r="HI19" s="3" t="e">
        <f>Table4[[#This Row],[Incrementalcpc Attribution]]/Table4[[#This Row],[Count]]</f>
        <v>#DIV/0!</v>
      </c>
      <c r="HJ19" s="3" t="e">
        <f>Table4[[#This Row],[Feeds Attribution]]/Table4[[#This Row],[Count]]</f>
        <v>#DIV/0!</v>
      </c>
      <c r="HK19" s="3" t="e">
        <f>Table4[[#This Row],[Referrals Attribution]]/Table4[[#This Row],[Count]]</f>
        <v>#DIV/0!</v>
      </c>
      <c r="HL19" s="3" t="e">
        <f>Table4[[#This Row],[Social Attribution]]/Table4[[#This Row],[Count]]</f>
        <v>#DIV/0!</v>
      </c>
      <c r="HM19" s="4" t="e">
        <f>Table4[[#This Row],[IncrementalOrganic Attribution Ratio]]*Table4[[#This Row],[Total Revenue]]</f>
        <v>#DIV/0!</v>
      </c>
      <c r="HN19" s="4" t="e">
        <f>Table4[[#This Row],[BrandIntention Attribution Ratio]]*Table4[[#This Row],[Total Revenue]]</f>
        <v>#DIV/0!</v>
      </c>
      <c r="HO19" s="4" t="e">
        <f>Table4[[#This Row],[Incrementalcpc Attribution Ratio]]*Table4[[#This Row],[Total Revenue]]</f>
        <v>#DIV/0!</v>
      </c>
      <c r="HP19" s="4" t="e">
        <f>Table4[[#This Row],[Feeds Attribution Ratio]]*Table4[[#This Row],[Total Revenue]]</f>
        <v>#DIV/0!</v>
      </c>
      <c r="HQ19" s="4" t="e">
        <f>Table4[[#This Row],[Referrals Attribution Ratio]]*Table4[[#This Row],[Total Revenue]]</f>
        <v>#DIV/0!</v>
      </c>
      <c r="HR19" s="4" t="e">
        <f>Table4[[#This Row],[Social Attribution Ratio]]*Table4[[#This Row],[Total Revenue]]</f>
        <v>#DIV/0!</v>
      </c>
    </row>
    <row r="20" spans="207:226" x14ac:dyDescent="0.25">
      <c r="GY20" s="2">
        <f>Table4[[#This Row],[Conversions]]*B$2</f>
        <v>0</v>
      </c>
      <c r="GZ20">
        <f>COUNTA(Table4[[#This Row],[Path]:[Column203]])</f>
        <v>0</v>
      </c>
      <c r="HA20" s="1">
        <f>COUNTIF(Table4[[#This Row],[Path]:[Column203]],A$2)</f>
        <v>0</v>
      </c>
      <c r="HB20" s="1">
        <f>COUNTIF(Table4[[#This Row],[Path]:[Column203]],A$3)</f>
        <v>0</v>
      </c>
      <c r="HC20" s="1">
        <f>COUNTIF(Table4[[#This Row],[Path]:[Column203]],A$4)</f>
        <v>0</v>
      </c>
      <c r="HD20" s="5">
        <f>COUNTIF(Table4[[#This Row],[Path]:[Column203]],A$5)</f>
        <v>0</v>
      </c>
      <c r="HE20" s="5">
        <f>COUNTIF(Table4[[#This Row],[Path]:[Column203]],A$6)</f>
        <v>0</v>
      </c>
      <c r="HF20" s="5">
        <f>COUNTIF(Table4[[#This Row],[Path]:[Column203]],A$7)</f>
        <v>0</v>
      </c>
      <c r="HG20" s="3" t="e">
        <f>Table4[[#This Row],[IncrementalOrganic Attribution]]/Table4[[#This Row],[Count]]</f>
        <v>#DIV/0!</v>
      </c>
      <c r="HH20" s="3" t="e">
        <f>Table4[[#This Row],[BrandIntention Attribution]]/Table4[[#This Row],[Count]]</f>
        <v>#DIV/0!</v>
      </c>
      <c r="HI20" s="3" t="e">
        <f>Table4[[#This Row],[Incrementalcpc Attribution]]/Table4[[#This Row],[Count]]</f>
        <v>#DIV/0!</v>
      </c>
      <c r="HJ20" s="3" t="e">
        <f>Table4[[#This Row],[Feeds Attribution]]/Table4[[#This Row],[Count]]</f>
        <v>#DIV/0!</v>
      </c>
      <c r="HK20" s="3" t="e">
        <f>Table4[[#This Row],[Referrals Attribution]]/Table4[[#This Row],[Count]]</f>
        <v>#DIV/0!</v>
      </c>
      <c r="HL20" s="3" t="e">
        <f>Table4[[#This Row],[Social Attribution]]/Table4[[#This Row],[Count]]</f>
        <v>#DIV/0!</v>
      </c>
      <c r="HM20" s="4" t="e">
        <f>Table4[[#This Row],[IncrementalOrganic Attribution Ratio]]*Table4[[#This Row],[Total Revenue]]</f>
        <v>#DIV/0!</v>
      </c>
      <c r="HN20" s="4" t="e">
        <f>Table4[[#This Row],[BrandIntention Attribution Ratio]]*Table4[[#This Row],[Total Revenue]]</f>
        <v>#DIV/0!</v>
      </c>
      <c r="HO20" s="4" t="e">
        <f>Table4[[#This Row],[Incrementalcpc Attribution Ratio]]*Table4[[#This Row],[Total Revenue]]</f>
        <v>#DIV/0!</v>
      </c>
      <c r="HP20" s="4" t="e">
        <f>Table4[[#This Row],[Feeds Attribution Ratio]]*Table4[[#This Row],[Total Revenue]]</f>
        <v>#DIV/0!</v>
      </c>
      <c r="HQ20" s="4" t="e">
        <f>Table4[[#This Row],[Referrals Attribution Ratio]]*Table4[[#This Row],[Total Revenue]]</f>
        <v>#DIV/0!</v>
      </c>
      <c r="HR20" s="4" t="e">
        <f>Table4[[#This Row],[Social Attribution Ratio]]*Table4[[#This Row],[Total Revenue]]</f>
        <v>#DIV/0!</v>
      </c>
    </row>
    <row r="21" spans="207:226" x14ac:dyDescent="0.25">
      <c r="GY21" s="2">
        <f>Table4[[#This Row],[Conversions]]*B$2</f>
        <v>0</v>
      </c>
      <c r="GZ21">
        <f>COUNTA(Table4[[#This Row],[Path]:[Column203]])</f>
        <v>0</v>
      </c>
      <c r="HA21" s="1">
        <f>COUNTIF(Table4[[#This Row],[Path]:[Column203]],A$2)</f>
        <v>0</v>
      </c>
      <c r="HB21" s="1">
        <f>COUNTIF(Table4[[#This Row],[Path]:[Column203]],A$3)</f>
        <v>0</v>
      </c>
      <c r="HC21" s="1">
        <f>COUNTIF(Table4[[#This Row],[Path]:[Column203]],A$4)</f>
        <v>0</v>
      </c>
      <c r="HD21" s="5">
        <f>COUNTIF(Table4[[#This Row],[Path]:[Column203]],A$5)</f>
        <v>0</v>
      </c>
      <c r="HE21" s="5">
        <f>COUNTIF(Table4[[#This Row],[Path]:[Column203]],A$6)</f>
        <v>0</v>
      </c>
      <c r="HF21" s="5">
        <f>COUNTIF(Table4[[#This Row],[Path]:[Column203]],A$7)</f>
        <v>0</v>
      </c>
      <c r="HG21" s="3" t="e">
        <f>Table4[[#This Row],[IncrementalOrganic Attribution]]/Table4[[#This Row],[Count]]</f>
        <v>#DIV/0!</v>
      </c>
      <c r="HH21" s="3" t="e">
        <f>Table4[[#This Row],[BrandIntention Attribution]]/Table4[[#This Row],[Count]]</f>
        <v>#DIV/0!</v>
      </c>
      <c r="HI21" s="3" t="e">
        <f>Table4[[#This Row],[Incrementalcpc Attribution]]/Table4[[#This Row],[Count]]</f>
        <v>#DIV/0!</v>
      </c>
      <c r="HJ21" s="3" t="e">
        <f>Table4[[#This Row],[Feeds Attribution]]/Table4[[#This Row],[Count]]</f>
        <v>#DIV/0!</v>
      </c>
      <c r="HK21" s="3" t="e">
        <f>Table4[[#This Row],[Referrals Attribution]]/Table4[[#This Row],[Count]]</f>
        <v>#DIV/0!</v>
      </c>
      <c r="HL21" s="3" t="e">
        <f>Table4[[#This Row],[Social Attribution]]/Table4[[#This Row],[Count]]</f>
        <v>#DIV/0!</v>
      </c>
      <c r="HM21" s="4" t="e">
        <f>Table4[[#This Row],[IncrementalOrganic Attribution Ratio]]*Table4[[#This Row],[Total Revenue]]</f>
        <v>#DIV/0!</v>
      </c>
      <c r="HN21" s="4" t="e">
        <f>Table4[[#This Row],[BrandIntention Attribution Ratio]]*Table4[[#This Row],[Total Revenue]]</f>
        <v>#DIV/0!</v>
      </c>
      <c r="HO21" s="4" t="e">
        <f>Table4[[#This Row],[Incrementalcpc Attribution Ratio]]*Table4[[#This Row],[Total Revenue]]</f>
        <v>#DIV/0!</v>
      </c>
      <c r="HP21" s="4" t="e">
        <f>Table4[[#This Row],[Feeds Attribution Ratio]]*Table4[[#This Row],[Total Revenue]]</f>
        <v>#DIV/0!</v>
      </c>
      <c r="HQ21" s="4" t="e">
        <f>Table4[[#This Row],[Referrals Attribution Ratio]]*Table4[[#This Row],[Total Revenue]]</f>
        <v>#DIV/0!</v>
      </c>
      <c r="HR21" s="4" t="e">
        <f>Table4[[#This Row],[Social Attribution Ratio]]*Table4[[#This Row],[Total Revenue]]</f>
        <v>#DIV/0!</v>
      </c>
    </row>
    <row r="22" spans="207:226" x14ac:dyDescent="0.25">
      <c r="GY22" s="2">
        <f>Table4[[#This Row],[Conversions]]*B$2</f>
        <v>0</v>
      </c>
      <c r="GZ22">
        <f>COUNTA(Table4[[#This Row],[Path]:[Column203]])</f>
        <v>0</v>
      </c>
      <c r="HA22" s="1">
        <f>COUNTIF(Table4[[#This Row],[Path]:[Column203]],A$2)</f>
        <v>0</v>
      </c>
      <c r="HB22" s="1">
        <f>COUNTIF(Table4[[#This Row],[Path]:[Column203]],A$3)</f>
        <v>0</v>
      </c>
      <c r="HC22" s="1">
        <f>COUNTIF(Table4[[#This Row],[Path]:[Column203]],A$4)</f>
        <v>0</v>
      </c>
      <c r="HD22" s="5">
        <f>COUNTIF(Table4[[#This Row],[Path]:[Column203]],A$5)</f>
        <v>0</v>
      </c>
      <c r="HE22" s="5">
        <f>COUNTIF(Table4[[#This Row],[Path]:[Column203]],A$6)</f>
        <v>0</v>
      </c>
      <c r="HF22" s="5">
        <f>COUNTIF(Table4[[#This Row],[Path]:[Column203]],A$7)</f>
        <v>0</v>
      </c>
      <c r="HG22" s="3" t="e">
        <f>Table4[[#This Row],[IncrementalOrganic Attribution]]/Table4[[#This Row],[Count]]</f>
        <v>#DIV/0!</v>
      </c>
      <c r="HH22" s="3" t="e">
        <f>Table4[[#This Row],[BrandIntention Attribution]]/Table4[[#This Row],[Count]]</f>
        <v>#DIV/0!</v>
      </c>
      <c r="HI22" s="3" t="e">
        <f>Table4[[#This Row],[Incrementalcpc Attribution]]/Table4[[#This Row],[Count]]</f>
        <v>#DIV/0!</v>
      </c>
      <c r="HJ22" s="3" t="e">
        <f>Table4[[#This Row],[Feeds Attribution]]/Table4[[#This Row],[Count]]</f>
        <v>#DIV/0!</v>
      </c>
      <c r="HK22" s="3" t="e">
        <f>Table4[[#This Row],[Referrals Attribution]]/Table4[[#This Row],[Count]]</f>
        <v>#DIV/0!</v>
      </c>
      <c r="HL22" s="3" t="e">
        <f>Table4[[#This Row],[Social Attribution]]/Table4[[#This Row],[Count]]</f>
        <v>#DIV/0!</v>
      </c>
      <c r="HM22" s="4" t="e">
        <f>Table4[[#This Row],[IncrementalOrganic Attribution Ratio]]*Table4[[#This Row],[Total Revenue]]</f>
        <v>#DIV/0!</v>
      </c>
      <c r="HN22" s="4" t="e">
        <f>Table4[[#This Row],[BrandIntention Attribution Ratio]]*Table4[[#This Row],[Total Revenue]]</f>
        <v>#DIV/0!</v>
      </c>
      <c r="HO22" s="4" t="e">
        <f>Table4[[#This Row],[Incrementalcpc Attribution Ratio]]*Table4[[#This Row],[Total Revenue]]</f>
        <v>#DIV/0!</v>
      </c>
      <c r="HP22" s="4" t="e">
        <f>Table4[[#This Row],[Feeds Attribution Ratio]]*Table4[[#This Row],[Total Revenue]]</f>
        <v>#DIV/0!</v>
      </c>
      <c r="HQ22" s="4" t="e">
        <f>Table4[[#This Row],[Referrals Attribution Ratio]]*Table4[[#This Row],[Total Revenue]]</f>
        <v>#DIV/0!</v>
      </c>
      <c r="HR22" s="4" t="e">
        <f>Table4[[#This Row],[Social Attribution Ratio]]*Table4[[#This Row],[Total Revenue]]</f>
        <v>#DIV/0!</v>
      </c>
    </row>
    <row r="23" spans="207:226" x14ac:dyDescent="0.25">
      <c r="GY23" s="2">
        <f>Table4[[#This Row],[Conversions]]*B$2</f>
        <v>0</v>
      </c>
      <c r="GZ23">
        <f>COUNTA(Table4[[#This Row],[Path]:[Column203]])</f>
        <v>0</v>
      </c>
      <c r="HA23" s="1">
        <f>COUNTIF(Table4[[#This Row],[Path]:[Column203]],A$2)</f>
        <v>0</v>
      </c>
      <c r="HB23" s="1">
        <f>COUNTIF(Table4[[#This Row],[Path]:[Column203]],A$3)</f>
        <v>0</v>
      </c>
      <c r="HC23" s="1">
        <f>COUNTIF(Table4[[#This Row],[Path]:[Column203]],A$4)</f>
        <v>0</v>
      </c>
      <c r="HD23" s="5">
        <f>COUNTIF(Table4[[#This Row],[Path]:[Column203]],A$5)</f>
        <v>0</v>
      </c>
      <c r="HE23" s="5">
        <f>COUNTIF(Table4[[#This Row],[Path]:[Column203]],A$6)</f>
        <v>0</v>
      </c>
      <c r="HF23" s="5">
        <f>COUNTIF(Table4[[#This Row],[Path]:[Column203]],A$7)</f>
        <v>0</v>
      </c>
      <c r="HG23" s="3" t="e">
        <f>Table4[[#This Row],[IncrementalOrganic Attribution]]/Table4[[#This Row],[Count]]</f>
        <v>#DIV/0!</v>
      </c>
      <c r="HH23" s="3" t="e">
        <f>Table4[[#This Row],[BrandIntention Attribution]]/Table4[[#This Row],[Count]]</f>
        <v>#DIV/0!</v>
      </c>
      <c r="HI23" s="3" t="e">
        <f>Table4[[#This Row],[Incrementalcpc Attribution]]/Table4[[#This Row],[Count]]</f>
        <v>#DIV/0!</v>
      </c>
      <c r="HJ23" s="3" t="e">
        <f>Table4[[#This Row],[Feeds Attribution]]/Table4[[#This Row],[Count]]</f>
        <v>#DIV/0!</v>
      </c>
      <c r="HK23" s="3" t="e">
        <f>Table4[[#This Row],[Referrals Attribution]]/Table4[[#This Row],[Count]]</f>
        <v>#DIV/0!</v>
      </c>
      <c r="HL23" s="3" t="e">
        <f>Table4[[#This Row],[Social Attribution]]/Table4[[#This Row],[Count]]</f>
        <v>#DIV/0!</v>
      </c>
      <c r="HM23" s="4" t="e">
        <f>Table4[[#This Row],[IncrementalOrganic Attribution Ratio]]*Table4[[#This Row],[Total Revenue]]</f>
        <v>#DIV/0!</v>
      </c>
      <c r="HN23" s="4" t="e">
        <f>Table4[[#This Row],[BrandIntention Attribution Ratio]]*Table4[[#This Row],[Total Revenue]]</f>
        <v>#DIV/0!</v>
      </c>
      <c r="HO23" s="4" t="e">
        <f>Table4[[#This Row],[Incrementalcpc Attribution Ratio]]*Table4[[#This Row],[Total Revenue]]</f>
        <v>#DIV/0!</v>
      </c>
      <c r="HP23" s="4" t="e">
        <f>Table4[[#This Row],[Feeds Attribution Ratio]]*Table4[[#This Row],[Total Revenue]]</f>
        <v>#DIV/0!</v>
      </c>
      <c r="HQ23" s="4" t="e">
        <f>Table4[[#This Row],[Referrals Attribution Ratio]]*Table4[[#This Row],[Total Revenue]]</f>
        <v>#DIV/0!</v>
      </c>
      <c r="HR23" s="4" t="e">
        <f>Table4[[#This Row],[Social Attribution Ratio]]*Table4[[#This Row],[Total Revenue]]</f>
        <v>#DIV/0!</v>
      </c>
    </row>
    <row r="24" spans="207:226" x14ac:dyDescent="0.25">
      <c r="GY24" s="2">
        <f>Table4[[#This Row],[Conversions]]*B$2</f>
        <v>0</v>
      </c>
      <c r="GZ24">
        <f>COUNTA(Table4[[#This Row],[Path]:[Column203]])</f>
        <v>0</v>
      </c>
      <c r="HA24" s="1">
        <f>COUNTIF(Table4[[#This Row],[Path]:[Column203]],A$2)</f>
        <v>0</v>
      </c>
      <c r="HB24" s="1">
        <f>COUNTIF(Table4[[#This Row],[Path]:[Column203]],A$3)</f>
        <v>0</v>
      </c>
      <c r="HC24" s="1">
        <f>COUNTIF(Table4[[#This Row],[Path]:[Column203]],A$4)</f>
        <v>0</v>
      </c>
      <c r="HD24" s="5">
        <f>COUNTIF(Table4[[#This Row],[Path]:[Column203]],A$5)</f>
        <v>0</v>
      </c>
      <c r="HE24" s="5">
        <f>COUNTIF(Table4[[#This Row],[Path]:[Column203]],A$6)</f>
        <v>0</v>
      </c>
      <c r="HF24" s="5">
        <f>COUNTIF(Table4[[#This Row],[Path]:[Column203]],A$7)</f>
        <v>0</v>
      </c>
      <c r="HG24" s="3" t="e">
        <f>Table4[[#This Row],[IncrementalOrganic Attribution]]/Table4[[#This Row],[Count]]</f>
        <v>#DIV/0!</v>
      </c>
      <c r="HH24" s="3" t="e">
        <f>Table4[[#This Row],[BrandIntention Attribution]]/Table4[[#This Row],[Count]]</f>
        <v>#DIV/0!</v>
      </c>
      <c r="HI24" s="3" t="e">
        <f>Table4[[#This Row],[Incrementalcpc Attribution]]/Table4[[#This Row],[Count]]</f>
        <v>#DIV/0!</v>
      </c>
      <c r="HJ24" s="3" t="e">
        <f>Table4[[#This Row],[Feeds Attribution]]/Table4[[#This Row],[Count]]</f>
        <v>#DIV/0!</v>
      </c>
      <c r="HK24" s="3" t="e">
        <f>Table4[[#This Row],[Referrals Attribution]]/Table4[[#This Row],[Count]]</f>
        <v>#DIV/0!</v>
      </c>
      <c r="HL24" s="3" t="e">
        <f>Table4[[#This Row],[Social Attribution]]/Table4[[#This Row],[Count]]</f>
        <v>#DIV/0!</v>
      </c>
      <c r="HM24" s="4" t="e">
        <f>Table4[[#This Row],[IncrementalOrganic Attribution Ratio]]*Table4[[#This Row],[Total Revenue]]</f>
        <v>#DIV/0!</v>
      </c>
      <c r="HN24" s="4" t="e">
        <f>Table4[[#This Row],[BrandIntention Attribution Ratio]]*Table4[[#This Row],[Total Revenue]]</f>
        <v>#DIV/0!</v>
      </c>
      <c r="HO24" s="4" t="e">
        <f>Table4[[#This Row],[Incrementalcpc Attribution Ratio]]*Table4[[#This Row],[Total Revenue]]</f>
        <v>#DIV/0!</v>
      </c>
      <c r="HP24" s="4" t="e">
        <f>Table4[[#This Row],[Feeds Attribution Ratio]]*Table4[[#This Row],[Total Revenue]]</f>
        <v>#DIV/0!</v>
      </c>
      <c r="HQ24" s="4" t="e">
        <f>Table4[[#This Row],[Referrals Attribution Ratio]]*Table4[[#This Row],[Total Revenue]]</f>
        <v>#DIV/0!</v>
      </c>
      <c r="HR24" s="4" t="e">
        <f>Table4[[#This Row],[Social Attribution Ratio]]*Table4[[#This Row],[Total Revenue]]</f>
        <v>#DIV/0!</v>
      </c>
    </row>
    <row r="25" spans="207:226" x14ac:dyDescent="0.25">
      <c r="GY25" s="2">
        <f>Table4[[#This Row],[Conversions]]*B$2</f>
        <v>0</v>
      </c>
      <c r="GZ25">
        <f>COUNTA(Table4[[#This Row],[Path]:[Column203]])</f>
        <v>0</v>
      </c>
      <c r="HA25" s="1">
        <f>COUNTIF(Table4[[#This Row],[Path]:[Column203]],A$2)</f>
        <v>0</v>
      </c>
      <c r="HB25" s="1">
        <f>COUNTIF(Table4[[#This Row],[Path]:[Column203]],A$3)</f>
        <v>0</v>
      </c>
      <c r="HC25" s="1">
        <f>COUNTIF(Table4[[#This Row],[Path]:[Column203]],A$4)</f>
        <v>0</v>
      </c>
      <c r="HD25" s="5">
        <f>COUNTIF(Table4[[#This Row],[Path]:[Column203]],A$5)</f>
        <v>0</v>
      </c>
      <c r="HE25" s="5">
        <f>COUNTIF(Table4[[#This Row],[Path]:[Column203]],A$6)</f>
        <v>0</v>
      </c>
      <c r="HF25" s="5">
        <f>COUNTIF(Table4[[#This Row],[Path]:[Column203]],A$7)</f>
        <v>0</v>
      </c>
      <c r="HG25" s="3" t="e">
        <f>Table4[[#This Row],[IncrementalOrganic Attribution]]/Table4[[#This Row],[Count]]</f>
        <v>#DIV/0!</v>
      </c>
      <c r="HH25" s="3" t="e">
        <f>Table4[[#This Row],[BrandIntention Attribution]]/Table4[[#This Row],[Count]]</f>
        <v>#DIV/0!</v>
      </c>
      <c r="HI25" s="3" t="e">
        <f>Table4[[#This Row],[Incrementalcpc Attribution]]/Table4[[#This Row],[Count]]</f>
        <v>#DIV/0!</v>
      </c>
      <c r="HJ25" s="3" t="e">
        <f>Table4[[#This Row],[Feeds Attribution]]/Table4[[#This Row],[Count]]</f>
        <v>#DIV/0!</v>
      </c>
      <c r="HK25" s="3" t="e">
        <f>Table4[[#This Row],[Referrals Attribution]]/Table4[[#This Row],[Count]]</f>
        <v>#DIV/0!</v>
      </c>
      <c r="HL25" s="3" t="e">
        <f>Table4[[#This Row],[Social Attribution]]/Table4[[#This Row],[Count]]</f>
        <v>#DIV/0!</v>
      </c>
      <c r="HM25" s="4" t="e">
        <f>Table4[[#This Row],[IncrementalOrganic Attribution Ratio]]*Table4[[#This Row],[Total Revenue]]</f>
        <v>#DIV/0!</v>
      </c>
      <c r="HN25" s="4" t="e">
        <f>Table4[[#This Row],[BrandIntention Attribution Ratio]]*Table4[[#This Row],[Total Revenue]]</f>
        <v>#DIV/0!</v>
      </c>
      <c r="HO25" s="4" t="e">
        <f>Table4[[#This Row],[Incrementalcpc Attribution Ratio]]*Table4[[#This Row],[Total Revenue]]</f>
        <v>#DIV/0!</v>
      </c>
      <c r="HP25" s="4" t="e">
        <f>Table4[[#This Row],[Feeds Attribution Ratio]]*Table4[[#This Row],[Total Revenue]]</f>
        <v>#DIV/0!</v>
      </c>
      <c r="HQ25" s="4" t="e">
        <f>Table4[[#This Row],[Referrals Attribution Ratio]]*Table4[[#This Row],[Total Revenue]]</f>
        <v>#DIV/0!</v>
      </c>
      <c r="HR25" s="4" t="e">
        <f>Table4[[#This Row],[Social Attribution Ratio]]*Table4[[#This Row],[Total Revenue]]</f>
        <v>#DIV/0!</v>
      </c>
    </row>
    <row r="26" spans="207:226" x14ac:dyDescent="0.25">
      <c r="GY26" s="2">
        <f>Table4[[#This Row],[Conversions]]*B$2</f>
        <v>0</v>
      </c>
      <c r="GZ26">
        <f>COUNTA(Table4[[#This Row],[Path]:[Column203]])</f>
        <v>0</v>
      </c>
      <c r="HA26" s="1">
        <f>COUNTIF(Table4[[#This Row],[Path]:[Column203]],A$2)</f>
        <v>0</v>
      </c>
      <c r="HB26" s="1">
        <f>COUNTIF(Table4[[#This Row],[Path]:[Column203]],A$3)</f>
        <v>0</v>
      </c>
      <c r="HC26" s="1">
        <f>COUNTIF(Table4[[#This Row],[Path]:[Column203]],A$4)</f>
        <v>0</v>
      </c>
      <c r="HD26" s="5">
        <f>COUNTIF(Table4[[#This Row],[Path]:[Column203]],A$5)</f>
        <v>0</v>
      </c>
      <c r="HE26" s="5">
        <f>COUNTIF(Table4[[#This Row],[Path]:[Column203]],A$6)</f>
        <v>0</v>
      </c>
      <c r="HF26" s="5">
        <f>COUNTIF(Table4[[#This Row],[Path]:[Column203]],A$7)</f>
        <v>0</v>
      </c>
      <c r="HG26" s="3" t="e">
        <f>Table4[[#This Row],[IncrementalOrganic Attribution]]/Table4[[#This Row],[Count]]</f>
        <v>#DIV/0!</v>
      </c>
      <c r="HH26" s="3" t="e">
        <f>Table4[[#This Row],[BrandIntention Attribution]]/Table4[[#This Row],[Count]]</f>
        <v>#DIV/0!</v>
      </c>
      <c r="HI26" s="3" t="e">
        <f>Table4[[#This Row],[Incrementalcpc Attribution]]/Table4[[#This Row],[Count]]</f>
        <v>#DIV/0!</v>
      </c>
      <c r="HJ26" s="3" t="e">
        <f>Table4[[#This Row],[Feeds Attribution]]/Table4[[#This Row],[Count]]</f>
        <v>#DIV/0!</v>
      </c>
      <c r="HK26" s="3" t="e">
        <f>Table4[[#This Row],[Referrals Attribution]]/Table4[[#This Row],[Count]]</f>
        <v>#DIV/0!</v>
      </c>
      <c r="HL26" s="3" t="e">
        <f>Table4[[#This Row],[Social Attribution]]/Table4[[#This Row],[Count]]</f>
        <v>#DIV/0!</v>
      </c>
      <c r="HM26" s="4" t="e">
        <f>Table4[[#This Row],[IncrementalOrganic Attribution Ratio]]*Table4[[#This Row],[Total Revenue]]</f>
        <v>#DIV/0!</v>
      </c>
      <c r="HN26" s="4" t="e">
        <f>Table4[[#This Row],[BrandIntention Attribution Ratio]]*Table4[[#This Row],[Total Revenue]]</f>
        <v>#DIV/0!</v>
      </c>
      <c r="HO26" s="4" t="e">
        <f>Table4[[#This Row],[Incrementalcpc Attribution Ratio]]*Table4[[#This Row],[Total Revenue]]</f>
        <v>#DIV/0!</v>
      </c>
      <c r="HP26" s="4" t="e">
        <f>Table4[[#This Row],[Feeds Attribution Ratio]]*Table4[[#This Row],[Total Revenue]]</f>
        <v>#DIV/0!</v>
      </c>
      <c r="HQ26" s="4" t="e">
        <f>Table4[[#This Row],[Referrals Attribution Ratio]]*Table4[[#This Row],[Total Revenue]]</f>
        <v>#DIV/0!</v>
      </c>
      <c r="HR26" s="4" t="e">
        <f>Table4[[#This Row],[Social Attribution Ratio]]*Table4[[#This Row],[Total Revenue]]</f>
        <v>#DIV/0!</v>
      </c>
    </row>
    <row r="27" spans="207:226" x14ac:dyDescent="0.25">
      <c r="GY27" s="2">
        <f>Table4[[#This Row],[Conversions]]*B$2</f>
        <v>0</v>
      </c>
      <c r="GZ27">
        <f>COUNTA(Table4[[#This Row],[Path]:[Column203]])</f>
        <v>0</v>
      </c>
      <c r="HA27" s="1">
        <f>COUNTIF(Table4[[#This Row],[Path]:[Column203]],A$2)</f>
        <v>0</v>
      </c>
      <c r="HB27" s="1">
        <f>COUNTIF(Table4[[#This Row],[Path]:[Column203]],A$3)</f>
        <v>0</v>
      </c>
      <c r="HC27" s="1">
        <f>COUNTIF(Table4[[#This Row],[Path]:[Column203]],A$4)</f>
        <v>0</v>
      </c>
      <c r="HD27" s="5">
        <f>COUNTIF(Table4[[#This Row],[Path]:[Column203]],A$5)</f>
        <v>0</v>
      </c>
      <c r="HE27" s="5">
        <f>COUNTIF(Table4[[#This Row],[Path]:[Column203]],A$6)</f>
        <v>0</v>
      </c>
      <c r="HF27" s="5">
        <f>COUNTIF(Table4[[#This Row],[Path]:[Column203]],A$7)</f>
        <v>0</v>
      </c>
      <c r="HG27" s="3" t="e">
        <f>Table4[[#This Row],[IncrementalOrganic Attribution]]/Table4[[#This Row],[Count]]</f>
        <v>#DIV/0!</v>
      </c>
      <c r="HH27" s="3" t="e">
        <f>Table4[[#This Row],[BrandIntention Attribution]]/Table4[[#This Row],[Count]]</f>
        <v>#DIV/0!</v>
      </c>
      <c r="HI27" s="3" t="e">
        <f>Table4[[#This Row],[Incrementalcpc Attribution]]/Table4[[#This Row],[Count]]</f>
        <v>#DIV/0!</v>
      </c>
      <c r="HJ27" s="3" t="e">
        <f>Table4[[#This Row],[Feeds Attribution]]/Table4[[#This Row],[Count]]</f>
        <v>#DIV/0!</v>
      </c>
      <c r="HK27" s="3" t="e">
        <f>Table4[[#This Row],[Referrals Attribution]]/Table4[[#This Row],[Count]]</f>
        <v>#DIV/0!</v>
      </c>
      <c r="HL27" s="3" t="e">
        <f>Table4[[#This Row],[Social Attribution]]/Table4[[#This Row],[Count]]</f>
        <v>#DIV/0!</v>
      </c>
      <c r="HM27" s="4" t="e">
        <f>Table4[[#This Row],[IncrementalOrganic Attribution Ratio]]*Table4[[#This Row],[Total Revenue]]</f>
        <v>#DIV/0!</v>
      </c>
      <c r="HN27" s="4" t="e">
        <f>Table4[[#This Row],[BrandIntention Attribution Ratio]]*Table4[[#This Row],[Total Revenue]]</f>
        <v>#DIV/0!</v>
      </c>
      <c r="HO27" s="4" t="e">
        <f>Table4[[#This Row],[Incrementalcpc Attribution Ratio]]*Table4[[#This Row],[Total Revenue]]</f>
        <v>#DIV/0!</v>
      </c>
      <c r="HP27" s="4" t="e">
        <f>Table4[[#This Row],[Feeds Attribution Ratio]]*Table4[[#This Row],[Total Revenue]]</f>
        <v>#DIV/0!</v>
      </c>
      <c r="HQ27" s="4" t="e">
        <f>Table4[[#This Row],[Referrals Attribution Ratio]]*Table4[[#This Row],[Total Revenue]]</f>
        <v>#DIV/0!</v>
      </c>
      <c r="HR27" s="4" t="e">
        <f>Table4[[#This Row],[Social Attribution Ratio]]*Table4[[#This Row],[Total Revenue]]</f>
        <v>#DIV/0!</v>
      </c>
    </row>
    <row r="28" spans="207:226" x14ac:dyDescent="0.25">
      <c r="GY28" s="2">
        <f>Table4[[#This Row],[Conversions]]*B$2</f>
        <v>0</v>
      </c>
      <c r="GZ28">
        <f>COUNTA(Table4[[#This Row],[Path]:[Column203]])</f>
        <v>0</v>
      </c>
      <c r="HA28" s="1">
        <f>COUNTIF(Table4[[#This Row],[Path]:[Column203]],A$2)</f>
        <v>0</v>
      </c>
      <c r="HB28" s="1">
        <f>COUNTIF(Table4[[#This Row],[Path]:[Column203]],A$3)</f>
        <v>0</v>
      </c>
      <c r="HC28" s="1">
        <f>COUNTIF(Table4[[#This Row],[Path]:[Column203]],A$4)</f>
        <v>0</v>
      </c>
      <c r="HD28" s="5">
        <f>COUNTIF(Table4[[#This Row],[Path]:[Column203]],A$5)</f>
        <v>0</v>
      </c>
      <c r="HE28" s="5">
        <f>COUNTIF(Table4[[#This Row],[Path]:[Column203]],A$6)</f>
        <v>0</v>
      </c>
      <c r="HF28" s="5">
        <f>COUNTIF(Table4[[#This Row],[Path]:[Column203]],A$7)</f>
        <v>0</v>
      </c>
      <c r="HG28" s="3" t="e">
        <f>Table4[[#This Row],[IncrementalOrganic Attribution]]/Table4[[#This Row],[Count]]</f>
        <v>#DIV/0!</v>
      </c>
      <c r="HH28" s="3" t="e">
        <f>Table4[[#This Row],[BrandIntention Attribution]]/Table4[[#This Row],[Count]]</f>
        <v>#DIV/0!</v>
      </c>
      <c r="HI28" s="3" t="e">
        <f>Table4[[#This Row],[Incrementalcpc Attribution]]/Table4[[#This Row],[Count]]</f>
        <v>#DIV/0!</v>
      </c>
      <c r="HJ28" s="3" t="e">
        <f>Table4[[#This Row],[Feeds Attribution]]/Table4[[#This Row],[Count]]</f>
        <v>#DIV/0!</v>
      </c>
      <c r="HK28" s="3" t="e">
        <f>Table4[[#This Row],[Referrals Attribution]]/Table4[[#This Row],[Count]]</f>
        <v>#DIV/0!</v>
      </c>
      <c r="HL28" s="3" t="e">
        <f>Table4[[#This Row],[Social Attribution]]/Table4[[#This Row],[Count]]</f>
        <v>#DIV/0!</v>
      </c>
      <c r="HM28" s="4" t="e">
        <f>Table4[[#This Row],[IncrementalOrganic Attribution Ratio]]*Table4[[#This Row],[Total Revenue]]</f>
        <v>#DIV/0!</v>
      </c>
      <c r="HN28" s="4" t="e">
        <f>Table4[[#This Row],[BrandIntention Attribution Ratio]]*Table4[[#This Row],[Total Revenue]]</f>
        <v>#DIV/0!</v>
      </c>
      <c r="HO28" s="4" t="e">
        <f>Table4[[#This Row],[Incrementalcpc Attribution Ratio]]*Table4[[#This Row],[Total Revenue]]</f>
        <v>#DIV/0!</v>
      </c>
      <c r="HP28" s="4" t="e">
        <f>Table4[[#This Row],[Feeds Attribution Ratio]]*Table4[[#This Row],[Total Revenue]]</f>
        <v>#DIV/0!</v>
      </c>
      <c r="HQ28" s="4" t="e">
        <f>Table4[[#This Row],[Referrals Attribution Ratio]]*Table4[[#This Row],[Total Revenue]]</f>
        <v>#DIV/0!</v>
      </c>
      <c r="HR28" s="4" t="e">
        <f>Table4[[#This Row],[Social Attribution Ratio]]*Table4[[#This Row],[Total Revenue]]</f>
        <v>#DIV/0!</v>
      </c>
    </row>
    <row r="29" spans="207:226" x14ac:dyDescent="0.25">
      <c r="GY29" s="2">
        <f>Table4[[#This Row],[Conversions]]*B$2</f>
        <v>0</v>
      </c>
      <c r="GZ29">
        <f>COUNTA(Table4[[#This Row],[Path]:[Column203]])</f>
        <v>0</v>
      </c>
      <c r="HA29" s="1">
        <f>COUNTIF(Table4[[#This Row],[Path]:[Column203]],A$2)</f>
        <v>0</v>
      </c>
      <c r="HB29" s="1">
        <f>COUNTIF(Table4[[#This Row],[Path]:[Column203]],A$3)</f>
        <v>0</v>
      </c>
      <c r="HC29" s="1">
        <f>COUNTIF(Table4[[#This Row],[Path]:[Column203]],A$4)</f>
        <v>0</v>
      </c>
      <c r="HD29" s="5">
        <f>COUNTIF(Table4[[#This Row],[Path]:[Column203]],A$5)</f>
        <v>0</v>
      </c>
      <c r="HE29" s="5">
        <f>COUNTIF(Table4[[#This Row],[Path]:[Column203]],A$6)</f>
        <v>0</v>
      </c>
      <c r="HF29" s="5">
        <f>COUNTIF(Table4[[#This Row],[Path]:[Column203]],A$7)</f>
        <v>0</v>
      </c>
      <c r="HG29" s="3" t="e">
        <f>Table4[[#This Row],[IncrementalOrganic Attribution]]/Table4[[#This Row],[Count]]</f>
        <v>#DIV/0!</v>
      </c>
      <c r="HH29" s="3" t="e">
        <f>Table4[[#This Row],[BrandIntention Attribution]]/Table4[[#This Row],[Count]]</f>
        <v>#DIV/0!</v>
      </c>
      <c r="HI29" s="3" t="e">
        <f>Table4[[#This Row],[Incrementalcpc Attribution]]/Table4[[#This Row],[Count]]</f>
        <v>#DIV/0!</v>
      </c>
      <c r="HJ29" s="3" t="e">
        <f>Table4[[#This Row],[Feeds Attribution]]/Table4[[#This Row],[Count]]</f>
        <v>#DIV/0!</v>
      </c>
      <c r="HK29" s="3" t="e">
        <f>Table4[[#This Row],[Referrals Attribution]]/Table4[[#This Row],[Count]]</f>
        <v>#DIV/0!</v>
      </c>
      <c r="HL29" s="3" t="e">
        <f>Table4[[#This Row],[Social Attribution]]/Table4[[#This Row],[Count]]</f>
        <v>#DIV/0!</v>
      </c>
      <c r="HM29" s="4" t="e">
        <f>Table4[[#This Row],[IncrementalOrganic Attribution Ratio]]*Table4[[#This Row],[Total Revenue]]</f>
        <v>#DIV/0!</v>
      </c>
      <c r="HN29" s="4" t="e">
        <f>Table4[[#This Row],[BrandIntention Attribution Ratio]]*Table4[[#This Row],[Total Revenue]]</f>
        <v>#DIV/0!</v>
      </c>
      <c r="HO29" s="4" t="e">
        <f>Table4[[#This Row],[Incrementalcpc Attribution Ratio]]*Table4[[#This Row],[Total Revenue]]</f>
        <v>#DIV/0!</v>
      </c>
      <c r="HP29" s="4" t="e">
        <f>Table4[[#This Row],[Feeds Attribution Ratio]]*Table4[[#This Row],[Total Revenue]]</f>
        <v>#DIV/0!</v>
      </c>
      <c r="HQ29" s="4" t="e">
        <f>Table4[[#This Row],[Referrals Attribution Ratio]]*Table4[[#This Row],[Total Revenue]]</f>
        <v>#DIV/0!</v>
      </c>
      <c r="HR29" s="4" t="e">
        <f>Table4[[#This Row],[Social Attribution Ratio]]*Table4[[#This Row],[Total Revenue]]</f>
        <v>#DIV/0!</v>
      </c>
    </row>
    <row r="30" spans="207:226" x14ac:dyDescent="0.25">
      <c r="GY30" s="2">
        <f>Table4[[#This Row],[Conversions]]*B$2</f>
        <v>0</v>
      </c>
      <c r="GZ30">
        <f>COUNTA(Table4[[#This Row],[Path]:[Column203]])</f>
        <v>0</v>
      </c>
      <c r="HA30" s="1">
        <f>COUNTIF(Table4[[#This Row],[Path]:[Column203]],A$2)</f>
        <v>0</v>
      </c>
      <c r="HB30" s="1">
        <f>COUNTIF(Table4[[#This Row],[Path]:[Column203]],A$3)</f>
        <v>0</v>
      </c>
      <c r="HC30" s="1">
        <f>COUNTIF(Table4[[#This Row],[Path]:[Column203]],A$4)</f>
        <v>0</v>
      </c>
      <c r="HD30" s="5">
        <f>COUNTIF(Table4[[#This Row],[Path]:[Column203]],A$5)</f>
        <v>0</v>
      </c>
      <c r="HE30" s="5">
        <f>COUNTIF(Table4[[#This Row],[Path]:[Column203]],A$6)</f>
        <v>0</v>
      </c>
      <c r="HF30" s="5">
        <f>COUNTIF(Table4[[#This Row],[Path]:[Column203]],A$7)</f>
        <v>0</v>
      </c>
      <c r="HG30" s="3" t="e">
        <f>Table4[[#This Row],[IncrementalOrganic Attribution]]/Table4[[#This Row],[Count]]</f>
        <v>#DIV/0!</v>
      </c>
      <c r="HH30" s="3" t="e">
        <f>Table4[[#This Row],[BrandIntention Attribution]]/Table4[[#This Row],[Count]]</f>
        <v>#DIV/0!</v>
      </c>
      <c r="HI30" s="3" t="e">
        <f>Table4[[#This Row],[Incrementalcpc Attribution]]/Table4[[#This Row],[Count]]</f>
        <v>#DIV/0!</v>
      </c>
      <c r="HJ30" s="3" t="e">
        <f>Table4[[#This Row],[Feeds Attribution]]/Table4[[#This Row],[Count]]</f>
        <v>#DIV/0!</v>
      </c>
      <c r="HK30" s="3" t="e">
        <f>Table4[[#This Row],[Referrals Attribution]]/Table4[[#This Row],[Count]]</f>
        <v>#DIV/0!</v>
      </c>
      <c r="HL30" s="3" t="e">
        <f>Table4[[#This Row],[Social Attribution]]/Table4[[#This Row],[Count]]</f>
        <v>#DIV/0!</v>
      </c>
      <c r="HM30" s="4" t="e">
        <f>Table4[[#This Row],[IncrementalOrganic Attribution Ratio]]*Table4[[#This Row],[Total Revenue]]</f>
        <v>#DIV/0!</v>
      </c>
      <c r="HN30" s="4" t="e">
        <f>Table4[[#This Row],[BrandIntention Attribution Ratio]]*Table4[[#This Row],[Total Revenue]]</f>
        <v>#DIV/0!</v>
      </c>
      <c r="HO30" s="4" t="e">
        <f>Table4[[#This Row],[Incrementalcpc Attribution Ratio]]*Table4[[#This Row],[Total Revenue]]</f>
        <v>#DIV/0!</v>
      </c>
      <c r="HP30" s="4" t="e">
        <f>Table4[[#This Row],[Feeds Attribution Ratio]]*Table4[[#This Row],[Total Revenue]]</f>
        <v>#DIV/0!</v>
      </c>
      <c r="HQ30" s="4" t="e">
        <f>Table4[[#This Row],[Referrals Attribution Ratio]]*Table4[[#This Row],[Total Revenue]]</f>
        <v>#DIV/0!</v>
      </c>
      <c r="HR30" s="4" t="e">
        <f>Table4[[#This Row],[Social Attribution Ratio]]*Table4[[#This Row],[Total Revenue]]</f>
        <v>#DIV/0!</v>
      </c>
    </row>
    <row r="31" spans="207:226" x14ac:dyDescent="0.25">
      <c r="GY31" s="2">
        <f>Table4[[#This Row],[Conversions]]*B$2</f>
        <v>0</v>
      </c>
      <c r="GZ31">
        <f>COUNTA(Table4[[#This Row],[Path]:[Column203]])</f>
        <v>0</v>
      </c>
      <c r="HA31" s="1">
        <f>COUNTIF(Table4[[#This Row],[Path]:[Column203]],A$2)</f>
        <v>0</v>
      </c>
      <c r="HB31" s="1">
        <f>COUNTIF(Table4[[#This Row],[Path]:[Column203]],A$3)</f>
        <v>0</v>
      </c>
      <c r="HC31" s="1">
        <f>COUNTIF(Table4[[#This Row],[Path]:[Column203]],A$4)</f>
        <v>0</v>
      </c>
      <c r="HD31" s="5">
        <f>COUNTIF(Table4[[#This Row],[Path]:[Column203]],A$5)</f>
        <v>0</v>
      </c>
      <c r="HE31" s="5">
        <f>COUNTIF(Table4[[#This Row],[Path]:[Column203]],A$6)</f>
        <v>0</v>
      </c>
      <c r="HF31" s="5">
        <f>COUNTIF(Table4[[#This Row],[Path]:[Column203]],A$7)</f>
        <v>0</v>
      </c>
      <c r="HG31" s="3" t="e">
        <f>Table4[[#This Row],[IncrementalOrganic Attribution]]/Table4[[#This Row],[Count]]</f>
        <v>#DIV/0!</v>
      </c>
      <c r="HH31" s="3" t="e">
        <f>Table4[[#This Row],[BrandIntention Attribution]]/Table4[[#This Row],[Count]]</f>
        <v>#DIV/0!</v>
      </c>
      <c r="HI31" s="3" t="e">
        <f>Table4[[#This Row],[Incrementalcpc Attribution]]/Table4[[#This Row],[Count]]</f>
        <v>#DIV/0!</v>
      </c>
      <c r="HJ31" s="3" t="e">
        <f>Table4[[#This Row],[Feeds Attribution]]/Table4[[#This Row],[Count]]</f>
        <v>#DIV/0!</v>
      </c>
      <c r="HK31" s="3" t="e">
        <f>Table4[[#This Row],[Referrals Attribution]]/Table4[[#This Row],[Count]]</f>
        <v>#DIV/0!</v>
      </c>
      <c r="HL31" s="3" t="e">
        <f>Table4[[#This Row],[Social Attribution]]/Table4[[#This Row],[Count]]</f>
        <v>#DIV/0!</v>
      </c>
      <c r="HM31" s="4" t="e">
        <f>Table4[[#This Row],[IncrementalOrganic Attribution Ratio]]*Table4[[#This Row],[Total Revenue]]</f>
        <v>#DIV/0!</v>
      </c>
      <c r="HN31" s="4" t="e">
        <f>Table4[[#This Row],[BrandIntention Attribution Ratio]]*Table4[[#This Row],[Total Revenue]]</f>
        <v>#DIV/0!</v>
      </c>
      <c r="HO31" s="4" t="e">
        <f>Table4[[#This Row],[Incrementalcpc Attribution Ratio]]*Table4[[#This Row],[Total Revenue]]</f>
        <v>#DIV/0!</v>
      </c>
      <c r="HP31" s="4" t="e">
        <f>Table4[[#This Row],[Feeds Attribution Ratio]]*Table4[[#This Row],[Total Revenue]]</f>
        <v>#DIV/0!</v>
      </c>
      <c r="HQ31" s="4" t="e">
        <f>Table4[[#This Row],[Referrals Attribution Ratio]]*Table4[[#This Row],[Total Revenue]]</f>
        <v>#DIV/0!</v>
      </c>
      <c r="HR31" s="4" t="e">
        <f>Table4[[#This Row],[Social Attribution Ratio]]*Table4[[#This Row],[Total Revenue]]</f>
        <v>#DIV/0!</v>
      </c>
    </row>
    <row r="32" spans="207:226" x14ac:dyDescent="0.25">
      <c r="GY32" s="2">
        <f>Table4[[#This Row],[Conversions]]*B$2</f>
        <v>0</v>
      </c>
      <c r="GZ32">
        <f>COUNTA(Table4[[#This Row],[Path]:[Column203]])</f>
        <v>0</v>
      </c>
      <c r="HA32" s="1">
        <f>COUNTIF(Table4[[#This Row],[Path]:[Column203]],A$2)</f>
        <v>0</v>
      </c>
      <c r="HB32" s="1">
        <f>COUNTIF(Table4[[#This Row],[Path]:[Column203]],A$3)</f>
        <v>0</v>
      </c>
      <c r="HC32" s="1">
        <f>COUNTIF(Table4[[#This Row],[Path]:[Column203]],A$4)</f>
        <v>0</v>
      </c>
      <c r="HD32" s="5">
        <f>COUNTIF(Table4[[#This Row],[Path]:[Column203]],A$5)</f>
        <v>0</v>
      </c>
      <c r="HE32" s="5">
        <f>COUNTIF(Table4[[#This Row],[Path]:[Column203]],A$6)</f>
        <v>0</v>
      </c>
      <c r="HF32" s="5">
        <f>COUNTIF(Table4[[#This Row],[Path]:[Column203]],A$7)</f>
        <v>0</v>
      </c>
      <c r="HG32" s="3" t="e">
        <f>Table4[[#This Row],[IncrementalOrganic Attribution]]/Table4[[#This Row],[Count]]</f>
        <v>#DIV/0!</v>
      </c>
      <c r="HH32" s="3" t="e">
        <f>Table4[[#This Row],[BrandIntention Attribution]]/Table4[[#This Row],[Count]]</f>
        <v>#DIV/0!</v>
      </c>
      <c r="HI32" s="3" t="e">
        <f>Table4[[#This Row],[Incrementalcpc Attribution]]/Table4[[#This Row],[Count]]</f>
        <v>#DIV/0!</v>
      </c>
      <c r="HJ32" s="3" t="e">
        <f>Table4[[#This Row],[Feeds Attribution]]/Table4[[#This Row],[Count]]</f>
        <v>#DIV/0!</v>
      </c>
      <c r="HK32" s="3" t="e">
        <f>Table4[[#This Row],[Referrals Attribution]]/Table4[[#This Row],[Count]]</f>
        <v>#DIV/0!</v>
      </c>
      <c r="HL32" s="3" t="e">
        <f>Table4[[#This Row],[Social Attribution]]/Table4[[#This Row],[Count]]</f>
        <v>#DIV/0!</v>
      </c>
      <c r="HM32" s="4" t="e">
        <f>Table4[[#This Row],[IncrementalOrganic Attribution Ratio]]*Table4[[#This Row],[Total Revenue]]</f>
        <v>#DIV/0!</v>
      </c>
      <c r="HN32" s="4" t="e">
        <f>Table4[[#This Row],[BrandIntention Attribution Ratio]]*Table4[[#This Row],[Total Revenue]]</f>
        <v>#DIV/0!</v>
      </c>
      <c r="HO32" s="4" t="e">
        <f>Table4[[#This Row],[Incrementalcpc Attribution Ratio]]*Table4[[#This Row],[Total Revenue]]</f>
        <v>#DIV/0!</v>
      </c>
      <c r="HP32" s="4" t="e">
        <f>Table4[[#This Row],[Feeds Attribution Ratio]]*Table4[[#This Row],[Total Revenue]]</f>
        <v>#DIV/0!</v>
      </c>
      <c r="HQ32" s="4" t="e">
        <f>Table4[[#This Row],[Referrals Attribution Ratio]]*Table4[[#This Row],[Total Revenue]]</f>
        <v>#DIV/0!</v>
      </c>
      <c r="HR32" s="4" t="e">
        <f>Table4[[#This Row],[Social Attribution Ratio]]*Table4[[#This Row],[Total Revenue]]</f>
        <v>#DIV/0!</v>
      </c>
    </row>
    <row r="33" spans="207:226" x14ac:dyDescent="0.25">
      <c r="GY33" s="2">
        <f>Table4[[#This Row],[Conversions]]*B$2</f>
        <v>0</v>
      </c>
      <c r="GZ33">
        <f>COUNTA(Table4[[#This Row],[Path]:[Column203]])</f>
        <v>0</v>
      </c>
      <c r="HA33" s="1">
        <f>COUNTIF(Table4[[#This Row],[Path]:[Column203]],A$2)</f>
        <v>0</v>
      </c>
      <c r="HB33" s="1">
        <f>COUNTIF(Table4[[#This Row],[Path]:[Column203]],A$3)</f>
        <v>0</v>
      </c>
      <c r="HC33" s="1">
        <f>COUNTIF(Table4[[#This Row],[Path]:[Column203]],A$4)</f>
        <v>0</v>
      </c>
      <c r="HD33" s="5">
        <f>COUNTIF(Table4[[#This Row],[Path]:[Column203]],A$5)</f>
        <v>0</v>
      </c>
      <c r="HE33" s="5">
        <f>COUNTIF(Table4[[#This Row],[Path]:[Column203]],A$6)</f>
        <v>0</v>
      </c>
      <c r="HF33" s="5">
        <f>COUNTIF(Table4[[#This Row],[Path]:[Column203]],A$7)</f>
        <v>0</v>
      </c>
      <c r="HG33" s="3" t="e">
        <f>Table4[[#This Row],[IncrementalOrganic Attribution]]/Table4[[#This Row],[Count]]</f>
        <v>#DIV/0!</v>
      </c>
      <c r="HH33" s="3" t="e">
        <f>Table4[[#This Row],[BrandIntention Attribution]]/Table4[[#This Row],[Count]]</f>
        <v>#DIV/0!</v>
      </c>
      <c r="HI33" s="3" t="e">
        <f>Table4[[#This Row],[Incrementalcpc Attribution]]/Table4[[#This Row],[Count]]</f>
        <v>#DIV/0!</v>
      </c>
      <c r="HJ33" s="3" t="e">
        <f>Table4[[#This Row],[Feeds Attribution]]/Table4[[#This Row],[Count]]</f>
        <v>#DIV/0!</v>
      </c>
      <c r="HK33" s="3" t="e">
        <f>Table4[[#This Row],[Referrals Attribution]]/Table4[[#This Row],[Count]]</f>
        <v>#DIV/0!</v>
      </c>
      <c r="HL33" s="3" t="e">
        <f>Table4[[#This Row],[Social Attribution]]/Table4[[#This Row],[Count]]</f>
        <v>#DIV/0!</v>
      </c>
      <c r="HM33" s="4" t="e">
        <f>Table4[[#This Row],[IncrementalOrganic Attribution Ratio]]*Table4[[#This Row],[Total Revenue]]</f>
        <v>#DIV/0!</v>
      </c>
      <c r="HN33" s="4" t="e">
        <f>Table4[[#This Row],[BrandIntention Attribution Ratio]]*Table4[[#This Row],[Total Revenue]]</f>
        <v>#DIV/0!</v>
      </c>
      <c r="HO33" s="4" t="e">
        <f>Table4[[#This Row],[Incrementalcpc Attribution Ratio]]*Table4[[#This Row],[Total Revenue]]</f>
        <v>#DIV/0!</v>
      </c>
      <c r="HP33" s="4" t="e">
        <f>Table4[[#This Row],[Feeds Attribution Ratio]]*Table4[[#This Row],[Total Revenue]]</f>
        <v>#DIV/0!</v>
      </c>
      <c r="HQ33" s="4" t="e">
        <f>Table4[[#This Row],[Referrals Attribution Ratio]]*Table4[[#This Row],[Total Revenue]]</f>
        <v>#DIV/0!</v>
      </c>
      <c r="HR33" s="4" t="e">
        <f>Table4[[#This Row],[Social Attribution Ratio]]*Table4[[#This Row],[Total Revenue]]</f>
        <v>#DIV/0!</v>
      </c>
    </row>
    <row r="34" spans="207:226" x14ac:dyDescent="0.25">
      <c r="GY34" s="2">
        <f>Table4[[#This Row],[Conversions]]*B$2</f>
        <v>0</v>
      </c>
      <c r="GZ34">
        <f>COUNTA(Table4[[#This Row],[Path]:[Column203]])</f>
        <v>0</v>
      </c>
      <c r="HA34" s="1">
        <f>COUNTIF(Table4[[#This Row],[Path]:[Column203]],A$2)</f>
        <v>0</v>
      </c>
      <c r="HB34" s="1">
        <f>COUNTIF(Table4[[#This Row],[Path]:[Column203]],A$3)</f>
        <v>0</v>
      </c>
      <c r="HC34" s="1">
        <f>COUNTIF(Table4[[#This Row],[Path]:[Column203]],A$4)</f>
        <v>0</v>
      </c>
      <c r="HD34" s="5">
        <f>COUNTIF(Table4[[#This Row],[Path]:[Column203]],A$5)</f>
        <v>0</v>
      </c>
      <c r="HE34" s="5">
        <f>COUNTIF(Table4[[#This Row],[Path]:[Column203]],A$6)</f>
        <v>0</v>
      </c>
      <c r="HF34" s="5">
        <f>COUNTIF(Table4[[#This Row],[Path]:[Column203]],A$7)</f>
        <v>0</v>
      </c>
      <c r="HG34" s="3" t="e">
        <f>Table4[[#This Row],[IncrementalOrganic Attribution]]/Table4[[#This Row],[Count]]</f>
        <v>#DIV/0!</v>
      </c>
      <c r="HH34" s="3" t="e">
        <f>Table4[[#This Row],[BrandIntention Attribution]]/Table4[[#This Row],[Count]]</f>
        <v>#DIV/0!</v>
      </c>
      <c r="HI34" s="3" t="e">
        <f>Table4[[#This Row],[Incrementalcpc Attribution]]/Table4[[#This Row],[Count]]</f>
        <v>#DIV/0!</v>
      </c>
      <c r="HJ34" s="3" t="e">
        <f>Table4[[#This Row],[Feeds Attribution]]/Table4[[#This Row],[Count]]</f>
        <v>#DIV/0!</v>
      </c>
      <c r="HK34" s="3" t="e">
        <f>Table4[[#This Row],[Referrals Attribution]]/Table4[[#This Row],[Count]]</f>
        <v>#DIV/0!</v>
      </c>
      <c r="HL34" s="3" t="e">
        <f>Table4[[#This Row],[Social Attribution]]/Table4[[#This Row],[Count]]</f>
        <v>#DIV/0!</v>
      </c>
      <c r="HM34" s="4" t="e">
        <f>Table4[[#This Row],[IncrementalOrganic Attribution Ratio]]*Table4[[#This Row],[Total Revenue]]</f>
        <v>#DIV/0!</v>
      </c>
      <c r="HN34" s="4" t="e">
        <f>Table4[[#This Row],[BrandIntention Attribution Ratio]]*Table4[[#This Row],[Total Revenue]]</f>
        <v>#DIV/0!</v>
      </c>
      <c r="HO34" s="4" t="e">
        <f>Table4[[#This Row],[Incrementalcpc Attribution Ratio]]*Table4[[#This Row],[Total Revenue]]</f>
        <v>#DIV/0!</v>
      </c>
      <c r="HP34" s="4" t="e">
        <f>Table4[[#This Row],[Feeds Attribution Ratio]]*Table4[[#This Row],[Total Revenue]]</f>
        <v>#DIV/0!</v>
      </c>
      <c r="HQ34" s="4" t="e">
        <f>Table4[[#This Row],[Referrals Attribution Ratio]]*Table4[[#This Row],[Total Revenue]]</f>
        <v>#DIV/0!</v>
      </c>
      <c r="HR34" s="4" t="e">
        <f>Table4[[#This Row],[Social Attribution Ratio]]*Table4[[#This Row],[Total Revenue]]</f>
        <v>#DIV/0!</v>
      </c>
    </row>
    <row r="35" spans="207:226" x14ac:dyDescent="0.25">
      <c r="GY35" s="2">
        <f>Table4[[#This Row],[Conversions]]*B$2</f>
        <v>0</v>
      </c>
      <c r="GZ35">
        <f>COUNTA(Table4[[#This Row],[Path]:[Column203]])</f>
        <v>0</v>
      </c>
      <c r="HA35" s="1">
        <f>COUNTIF(Table4[[#This Row],[Path]:[Column203]],A$2)</f>
        <v>0</v>
      </c>
      <c r="HB35" s="1">
        <f>COUNTIF(Table4[[#This Row],[Path]:[Column203]],A$3)</f>
        <v>0</v>
      </c>
      <c r="HC35" s="1">
        <f>COUNTIF(Table4[[#This Row],[Path]:[Column203]],A$4)</f>
        <v>0</v>
      </c>
      <c r="HD35" s="5">
        <f>COUNTIF(Table4[[#This Row],[Path]:[Column203]],A$5)</f>
        <v>0</v>
      </c>
      <c r="HE35" s="5">
        <f>COUNTIF(Table4[[#This Row],[Path]:[Column203]],A$6)</f>
        <v>0</v>
      </c>
      <c r="HF35" s="5">
        <f>COUNTIF(Table4[[#This Row],[Path]:[Column203]],A$7)</f>
        <v>0</v>
      </c>
      <c r="HG35" s="3" t="e">
        <f>Table4[[#This Row],[IncrementalOrganic Attribution]]/Table4[[#This Row],[Count]]</f>
        <v>#DIV/0!</v>
      </c>
      <c r="HH35" s="3" t="e">
        <f>Table4[[#This Row],[BrandIntention Attribution]]/Table4[[#This Row],[Count]]</f>
        <v>#DIV/0!</v>
      </c>
      <c r="HI35" s="3" t="e">
        <f>Table4[[#This Row],[Incrementalcpc Attribution]]/Table4[[#This Row],[Count]]</f>
        <v>#DIV/0!</v>
      </c>
      <c r="HJ35" s="3" t="e">
        <f>Table4[[#This Row],[Feeds Attribution]]/Table4[[#This Row],[Count]]</f>
        <v>#DIV/0!</v>
      </c>
      <c r="HK35" s="3" t="e">
        <f>Table4[[#This Row],[Referrals Attribution]]/Table4[[#This Row],[Count]]</f>
        <v>#DIV/0!</v>
      </c>
      <c r="HL35" s="3" t="e">
        <f>Table4[[#This Row],[Social Attribution]]/Table4[[#This Row],[Count]]</f>
        <v>#DIV/0!</v>
      </c>
      <c r="HM35" s="4" t="e">
        <f>Table4[[#This Row],[IncrementalOrganic Attribution Ratio]]*Table4[[#This Row],[Total Revenue]]</f>
        <v>#DIV/0!</v>
      </c>
      <c r="HN35" s="4" t="e">
        <f>Table4[[#This Row],[BrandIntention Attribution Ratio]]*Table4[[#This Row],[Total Revenue]]</f>
        <v>#DIV/0!</v>
      </c>
      <c r="HO35" s="4" t="e">
        <f>Table4[[#This Row],[Incrementalcpc Attribution Ratio]]*Table4[[#This Row],[Total Revenue]]</f>
        <v>#DIV/0!</v>
      </c>
      <c r="HP35" s="4" t="e">
        <f>Table4[[#This Row],[Feeds Attribution Ratio]]*Table4[[#This Row],[Total Revenue]]</f>
        <v>#DIV/0!</v>
      </c>
      <c r="HQ35" s="4" t="e">
        <f>Table4[[#This Row],[Referrals Attribution Ratio]]*Table4[[#This Row],[Total Revenue]]</f>
        <v>#DIV/0!</v>
      </c>
      <c r="HR35" s="4" t="e">
        <f>Table4[[#This Row],[Social Attribution Ratio]]*Table4[[#This Row],[Total Revenue]]</f>
        <v>#DIV/0!</v>
      </c>
    </row>
    <row r="36" spans="207:226" x14ac:dyDescent="0.25">
      <c r="GY36" s="2">
        <f>Table4[[#This Row],[Conversions]]*B$2</f>
        <v>0</v>
      </c>
      <c r="GZ36">
        <f>COUNTA(Table4[[#This Row],[Path]:[Column203]])</f>
        <v>0</v>
      </c>
      <c r="HA36" s="1">
        <f>COUNTIF(Table4[[#This Row],[Path]:[Column203]],A$2)</f>
        <v>0</v>
      </c>
      <c r="HB36" s="1">
        <f>COUNTIF(Table4[[#This Row],[Path]:[Column203]],A$3)</f>
        <v>0</v>
      </c>
      <c r="HC36" s="1">
        <f>COUNTIF(Table4[[#This Row],[Path]:[Column203]],A$4)</f>
        <v>0</v>
      </c>
      <c r="HD36" s="5">
        <f>COUNTIF(Table4[[#This Row],[Path]:[Column203]],A$5)</f>
        <v>0</v>
      </c>
      <c r="HE36" s="5">
        <f>COUNTIF(Table4[[#This Row],[Path]:[Column203]],A$6)</f>
        <v>0</v>
      </c>
      <c r="HF36" s="5">
        <f>COUNTIF(Table4[[#This Row],[Path]:[Column203]],A$7)</f>
        <v>0</v>
      </c>
      <c r="HG36" s="3" t="e">
        <f>Table4[[#This Row],[IncrementalOrganic Attribution]]/Table4[[#This Row],[Count]]</f>
        <v>#DIV/0!</v>
      </c>
      <c r="HH36" s="3" t="e">
        <f>Table4[[#This Row],[BrandIntention Attribution]]/Table4[[#This Row],[Count]]</f>
        <v>#DIV/0!</v>
      </c>
      <c r="HI36" s="3" t="e">
        <f>Table4[[#This Row],[Incrementalcpc Attribution]]/Table4[[#This Row],[Count]]</f>
        <v>#DIV/0!</v>
      </c>
      <c r="HJ36" s="3" t="e">
        <f>Table4[[#This Row],[Feeds Attribution]]/Table4[[#This Row],[Count]]</f>
        <v>#DIV/0!</v>
      </c>
      <c r="HK36" s="3" t="e">
        <f>Table4[[#This Row],[Referrals Attribution]]/Table4[[#This Row],[Count]]</f>
        <v>#DIV/0!</v>
      </c>
      <c r="HL36" s="3" t="e">
        <f>Table4[[#This Row],[Social Attribution]]/Table4[[#This Row],[Count]]</f>
        <v>#DIV/0!</v>
      </c>
      <c r="HM36" s="4" t="e">
        <f>Table4[[#This Row],[IncrementalOrganic Attribution Ratio]]*Table4[[#This Row],[Total Revenue]]</f>
        <v>#DIV/0!</v>
      </c>
      <c r="HN36" s="4" t="e">
        <f>Table4[[#This Row],[BrandIntention Attribution Ratio]]*Table4[[#This Row],[Total Revenue]]</f>
        <v>#DIV/0!</v>
      </c>
      <c r="HO36" s="4" t="e">
        <f>Table4[[#This Row],[Incrementalcpc Attribution Ratio]]*Table4[[#This Row],[Total Revenue]]</f>
        <v>#DIV/0!</v>
      </c>
      <c r="HP36" s="4" t="e">
        <f>Table4[[#This Row],[Feeds Attribution Ratio]]*Table4[[#This Row],[Total Revenue]]</f>
        <v>#DIV/0!</v>
      </c>
      <c r="HQ36" s="4" t="e">
        <f>Table4[[#This Row],[Referrals Attribution Ratio]]*Table4[[#This Row],[Total Revenue]]</f>
        <v>#DIV/0!</v>
      </c>
      <c r="HR36" s="4" t="e">
        <f>Table4[[#This Row],[Social Attribution Ratio]]*Table4[[#This Row],[Total Revenue]]</f>
        <v>#DIV/0!</v>
      </c>
    </row>
    <row r="37" spans="207:226" x14ac:dyDescent="0.25">
      <c r="GY37" s="2">
        <f>Table4[[#This Row],[Conversions]]*B$2</f>
        <v>0</v>
      </c>
      <c r="GZ37">
        <f>COUNTA(Table4[[#This Row],[Path]:[Column203]])</f>
        <v>0</v>
      </c>
      <c r="HA37" s="1">
        <f>COUNTIF(Table4[[#This Row],[Path]:[Column203]],A$2)</f>
        <v>0</v>
      </c>
      <c r="HB37" s="1">
        <f>COUNTIF(Table4[[#This Row],[Path]:[Column203]],A$3)</f>
        <v>0</v>
      </c>
      <c r="HC37" s="1">
        <f>COUNTIF(Table4[[#This Row],[Path]:[Column203]],A$4)</f>
        <v>0</v>
      </c>
      <c r="HD37" s="5">
        <f>COUNTIF(Table4[[#This Row],[Path]:[Column203]],A$5)</f>
        <v>0</v>
      </c>
      <c r="HE37" s="5">
        <f>COUNTIF(Table4[[#This Row],[Path]:[Column203]],A$6)</f>
        <v>0</v>
      </c>
      <c r="HF37" s="5">
        <f>COUNTIF(Table4[[#This Row],[Path]:[Column203]],A$7)</f>
        <v>0</v>
      </c>
      <c r="HG37" s="3" t="e">
        <f>Table4[[#This Row],[IncrementalOrganic Attribution]]/Table4[[#This Row],[Count]]</f>
        <v>#DIV/0!</v>
      </c>
      <c r="HH37" s="3" t="e">
        <f>Table4[[#This Row],[BrandIntention Attribution]]/Table4[[#This Row],[Count]]</f>
        <v>#DIV/0!</v>
      </c>
      <c r="HI37" s="3" t="e">
        <f>Table4[[#This Row],[Incrementalcpc Attribution]]/Table4[[#This Row],[Count]]</f>
        <v>#DIV/0!</v>
      </c>
      <c r="HJ37" s="3" t="e">
        <f>Table4[[#This Row],[Feeds Attribution]]/Table4[[#This Row],[Count]]</f>
        <v>#DIV/0!</v>
      </c>
      <c r="HK37" s="3" t="e">
        <f>Table4[[#This Row],[Referrals Attribution]]/Table4[[#This Row],[Count]]</f>
        <v>#DIV/0!</v>
      </c>
      <c r="HL37" s="3" t="e">
        <f>Table4[[#This Row],[Social Attribution]]/Table4[[#This Row],[Count]]</f>
        <v>#DIV/0!</v>
      </c>
      <c r="HM37" s="4" t="e">
        <f>Table4[[#This Row],[IncrementalOrganic Attribution Ratio]]*Table4[[#This Row],[Total Revenue]]</f>
        <v>#DIV/0!</v>
      </c>
      <c r="HN37" s="4" t="e">
        <f>Table4[[#This Row],[BrandIntention Attribution Ratio]]*Table4[[#This Row],[Total Revenue]]</f>
        <v>#DIV/0!</v>
      </c>
      <c r="HO37" s="4" t="e">
        <f>Table4[[#This Row],[Incrementalcpc Attribution Ratio]]*Table4[[#This Row],[Total Revenue]]</f>
        <v>#DIV/0!</v>
      </c>
      <c r="HP37" s="4" t="e">
        <f>Table4[[#This Row],[Feeds Attribution Ratio]]*Table4[[#This Row],[Total Revenue]]</f>
        <v>#DIV/0!</v>
      </c>
      <c r="HQ37" s="4" t="e">
        <f>Table4[[#This Row],[Referrals Attribution Ratio]]*Table4[[#This Row],[Total Revenue]]</f>
        <v>#DIV/0!</v>
      </c>
      <c r="HR37" s="4" t="e">
        <f>Table4[[#This Row],[Social Attribution Ratio]]*Table4[[#This Row],[Total Revenue]]</f>
        <v>#DIV/0!</v>
      </c>
    </row>
    <row r="38" spans="207:226" x14ac:dyDescent="0.25">
      <c r="GY38" s="2">
        <f>Table4[[#This Row],[Conversions]]*B$2</f>
        <v>0</v>
      </c>
      <c r="GZ38">
        <f>COUNTA(Table4[[#This Row],[Path]:[Column203]])</f>
        <v>0</v>
      </c>
      <c r="HA38" s="1">
        <f>COUNTIF(Table4[[#This Row],[Path]:[Column203]],A$2)</f>
        <v>0</v>
      </c>
      <c r="HB38" s="1">
        <f>COUNTIF(Table4[[#This Row],[Path]:[Column203]],A$3)</f>
        <v>0</v>
      </c>
      <c r="HC38" s="1">
        <f>COUNTIF(Table4[[#This Row],[Path]:[Column203]],A$4)</f>
        <v>0</v>
      </c>
      <c r="HD38" s="5">
        <f>COUNTIF(Table4[[#This Row],[Path]:[Column203]],A$5)</f>
        <v>0</v>
      </c>
      <c r="HE38" s="5">
        <f>COUNTIF(Table4[[#This Row],[Path]:[Column203]],A$6)</f>
        <v>0</v>
      </c>
      <c r="HF38" s="5">
        <f>COUNTIF(Table4[[#This Row],[Path]:[Column203]],A$7)</f>
        <v>0</v>
      </c>
      <c r="HG38" s="3" t="e">
        <f>Table4[[#This Row],[IncrementalOrganic Attribution]]/Table4[[#This Row],[Count]]</f>
        <v>#DIV/0!</v>
      </c>
      <c r="HH38" s="3" t="e">
        <f>Table4[[#This Row],[BrandIntention Attribution]]/Table4[[#This Row],[Count]]</f>
        <v>#DIV/0!</v>
      </c>
      <c r="HI38" s="3" t="e">
        <f>Table4[[#This Row],[Incrementalcpc Attribution]]/Table4[[#This Row],[Count]]</f>
        <v>#DIV/0!</v>
      </c>
      <c r="HJ38" s="3" t="e">
        <f>Table4[[#This Row],[Feeds Attribution]]/Table4[[#This Row],[Count]]</f>
        <v>#DIV/0!</v>
      </c>
      <c r="HK38" s="3" t="e">
        <f>Table4[[#This Row],[Referrals Attribution]]/Table4[[#This Row],[Count]]</f>
        <v>#DIV/0!</v>
      </c>
      <c r="HL38" s="3" t="e">
        <f>Table4[[#This Row],[Social Attribution]]/Table4[[#This Row],[Count]]</f>
        <v>#DIV/0!</v>
      </c>
      <c r="HM38" s="4" t="e">
        <f>Table4[[#This Row],[IncrementalOrganic Attribution Ratio]]*Table4[[#This Row],[Total Revenue]]</f>
        <v>#DIV/0!</v>
      </c>
      <c r="HN38" s="4" t="e">
        <f>Table4[[#This Row],[BrandIntention Attribution Ratio]]*Table4[[#This Row],[Total Revenue]]</f>
        <v>#DIV/0!</v>
      </c>
      <c r="HO38" s="4" t="e">
        <f>Table4[[#This Row],[Incrementalcpc Attribution Ratio]]*Table4[[#This Row],[Total Revenue]]</f>
        <v>#DIV/0!</v>
      </c>
      <c r="HP38" s="4" t="e">
        <f>Table4[[#This Row],[Feeds Attribution Ratio]]*Table4[[#This Row],[Total Revenue]]</f>
        <v>#DIV/0!</v>
      </c>
      <c r="HQ38" s="4" t="e">
        <f>Table4[[#This Row],[Referrals Attribution Ratio]]*Table4[[#This Row],[Total Revenue]]</f>
        <v>#DIV/0!</v>
      </c>
      <c r="HR38" s="4" t="e">
        <f>Table4[[#This Row],[Social Attribution Ratio]]*Table4[[#This Row],[Total Revenue]]</f>
        <v>#DIV/0!</v>
      </c>
    </row>
    <row r="39" spans="207:226" x14ac:dyDescent="0.25">
      <c r="GY39" s="2">
        <f>Table4[[#This Row],[Conversions]]*B$2</f>
        <v>0</v>
      </c>
      <c r="GZ39">
        <f>COUNTA(Table4[[#This Row],[Path]:[Column203]])</f>
        <v>0</v>
      </c>
      <c r="HA39" s="1">
        <f>COUNTIF(Table4[[#This Row],[Path]:[Column203]],A$2)</f>
        <v>0</v>
      </c>
      <c r="HB39" s="1">
        <f>COUNTIF(Table4[[#This Row],[Path]:[Column203]],A$3)</f>
        <v>0</v>
      </c>
      <c r="HC39" s="1">
        <f>COUNTIF(Table4[[#This Row],[Path]:[Column203]],A$4)</f>
        <v>0</v>
      </c>
      <c r="HD39" s="5">
        <f>COUNTIF(Table4[[#This Row],[Path]:[Column203]],A$5)</f>
        <v>0</v>
      </c>
      <c r="HE39" s="5">
        <f>COUNTIF(Table4[[#This Row],[Path]:[Column203]],A$6)</f>
        <v>0</v>
      </c>
      <c r="HF39" s="5">
        <f>COUNTIF(Table4[[#This Row],[Path]:[Column203]],A$7)</f>
        <v>0</v>
      </c>
      <c r="HG39" s="3" t="e">
        <f>Table4[[#This Row],[IncrementalOrganic Attribution]]/Table4[[#This Row],[Count]]</f>
        <v>#DIV/0!</v>
      </c>
      <c r="HH39" s="3" t="e">
        <f>Table4[[#This Row],[BrandIntention Attribution]]/Table4[[#This Row],[Count]]</f>
        <v>#DIV/0!</v>
      </c>
      <c r="HI39" s="3" t="e">
        <f>Table4[[#This Row],[Incrementalcpc Attribution]]/Table4[[#This Row],[Count]]</f>
        <v>#DIV/0!</v>
      </c>
      <c r="HJ39" s="3" t="e">
        <f>Table4[[#This Row],[Feeds Attribution]]/Table4[[#This Row],[Count]]</f>
        <v>#DIV/0!</v>
      </c>
      <c r="HK39" s="3" t="e">
        <f>Table4[[#This Row],[Referrals Attribution]]/Table4[[#This Row],[Count]]</f>
        <v>#DIV/0!</v>
      </c>
      <c r="HL39" s="3" t="e">
        <f>Table4[[#This Row],[Social Attribution]]/Table4[[#This Row],[Count]]</f>
        <v>#DIV/0!</v>
      </c>
      <c r="HM39" s="4" t="e">
        <f>Table4[[#This Row],[IncrementalOrganic Attribution Ratio]]*Table4[[#This Row],[Total Revenue]]</f>
        <v>#DIV/0!</v>
      </c>
      <c r="HN39" s="4" t="e">
        <f>Table4[[#This Row],[BrandIntention Attribution Ratio]]*Table4[[#This Row],[Total Revenue]]</f>
        <v>#DIV/0!</v>
      </c>
      <c r="HO39" s="4" t="e">
        <f>Table4[[#This Row],[Incrementalcpc Attribution Ratio]]*Table4[[#This Row],[Total Revenue]]</f>
        <v>#DIV/0!</v>
      </c>
      <c r="HP39" s="4" t="e">
        <f>Table4[[#This Row],[Feeds Attribution Ratio]]*Table4[[#This Row],[Total Revenue]]</f>
        <v>#DIV/0!</v>
      </c>
      <c r="HQ39" s="4" t="e">
        <f>Table4[[#This Row],[Referrals Attribution Ratio]]*Table4[[#This Row],[Total Revenue]]</f>
        <v>#DIV/0!</v>
      </c>
      <c r="HR39" s="4" t="e">
        <f>Table4[[#This Row],[Social Attribution Ratio]]*Table4[[#This Row],[Total Revenue]]</f>
        <v>#DIV/0!</v>
      </c>
    </row>
    <row r="40" spans="207:226" x14ac:dyDescent="0.25">
      <c r="GY40" s="2">
        <f>Table4[[#This Row],[Conversions]]*B$2</f>
        <v>0</v>
      </c>
      <c r="GZ40">
        <f>COUNTA(Table4[[#This Row],[Path]:[Column203]])</f>
        <v>0</v>
      </c>
      <c r="HA40" s="1">
        <f>COUNTIF(Table4[[#This Row],[Path]:[Column203]],A$2)</f>
        <v>0</v>
      </c>
      <c r="HB40" s="1">
        <f>COUNTIF(Table4[[#This Row],[Path]:[Column203]],A$3)</f>
        <v>0</v>
      </c>
      <c r="HC40" s="1">
        <f>COUNTIF(Table4[[#This Row],[Path]:[Column203]],A$4)</f>
        <v>0</v>
      </c>
      <c r="HD40" s="5">
        <f>COUNTIF(Table4[[#This Row],[Path]:[Column203]],A$5)</f>
        <v>0</v>
      </c>
      <c r="HE40" s="5">
        <f>COUNTIF(Table4[[#This Row],[Path]:[Column203]],A$6)</f>
        <v>0</v>
      </c>
      <c r="HF40" s="5">
        <f>COUNTIF(Table4[[#This Row],[Path]:[Column203]],A$7)</f>
        <v>0</v>
      </c>
      <c r="HG40" s="3" t="e">
        <f>Table4[[#This Row],[IncrementalOrganic Attribution]]/Table4[[#This Row],[Count]]</f>
        <v>#DIV/0!</v>
      </c>
      <c r="HH40" s="3" t="e">
        <f>Table4[[#This Row],[BrandIntention Attribution]]/Table4[[#This Row],[Count]]</f>
        <v>#DIV/0!</v>
      </c>
      <c r="HI40" s="3" t="e">
        <f>Table4[[#This Row],[Incrementalcpc Attribution]]/Table4[[#This Row],[Count]]</f>
        <v>#DIV/0!</v>
      </c>
      <c r="HJ40" s="3" t="e">
        <f>Table4[[#This Row],[Feeds Attribution]]/Table4[[#This Row],[Count]]</f>
        <v>#DIV/0!</v>
      </c>
      <c r="HK40" s="3" t="e">
        <f>Table4[[#This Row],[Referrals Attribution]]/Table4[[#This Row],[Count]]</f>
        <v>#DIV/0!</v>
      </c>
      <c r="HL40" s="3" t="e">
        <f>Table4[[#This Row],[Social Attribution]]/Table4[[#This Row],[Count]]</f>
        <v>#DIV/0!</v>
      </c>
      <c r="HM40" s="4" t="e">
        <f>Table4[[#This Row],[IncrementalOrganic Attribution Ratio]]*Table4[[#This Row],[Total Revenue]]</f>
        <v>#DIV/0!</v>
      </c>
      <c r="HN40" s="4" t="e">
        <f>Table4[[#This Row],[BrandIntention Attribution Ratio]]*Table4[[#This Row],[Total Revenue]]</f>
        <v>#DIV/0!</v>
      </c>
      <c r="HO40" s="4" t="e">
        <f>Table4[[#This Row],[Incrementalcpc Attribution Ratio]]*Table4[[#This Row],[Total Revenue]]</f>
        <v>#DIV/0!</v>
      </c>
      <c r="HP40" s="4" t="e">
        <f>Table4[[#This Row],[Feeds Attribution Ratio]]*Table4[[#This Row],[Total Revenue]]</f>
        <v>#DIV/0!</v>
      </c>
      <c r="HQ40" s="4" t="e">
        <f>Table4[[#This Row],[Referrals Attribution Ratio]]*Table4[[#This Row],[Total Revenue]]</f>
        <v>#DIV/0!</v>
      </c>
      <c r="HR40" s="4" t="e">
        <f>Table4[[#This Row],[Social Attribution Ratio]]*Table4[[#This Row],[Total Revenue]]</f>
        <v>#DIV/0!</v>
      </c>
    </row>
    <row r="41" spans="207:226" x14ac:dyDescent="0.25">
      <c r="GY41" s="2">
        <f>Table4[[#This Row],[Conversions]]*B$2</f>
        <v>0</v>
      </c>
      <c r="GZ41">
        <f>COUNTA(Table4[[#This Row],[Path]:[Column203]])</f>
        <v>0</v>
      </c>
      <c r="HA41" s="1">
        <f>COUNTIF(Table4[[#This Row],[Path]:[Column203]],A$2)</f>
        <v>0</v>
      </c>
      <c r="HB41" s="1">
        <f>COUNTIF(Table4[[#This Row],[Path]:[Column203]],A$3)</f>
        <v>0</v>
      </c>
      <c r="HC41" s="1">
        <f>COUNTIF(Table4[[#This Row],[Path]:[Column203]],A$4)</f>
        <v>0</v>
      </c>
      <c r="HD41" s="5">
        <f>COUNTIF(Table4[[#This Row],[Path]:[Column203]],A$5)</f>
        <v>0</v>
      </c>
      <c r="HE41" s="5">
        <f>COUNTIF(Table4[[#This Row],[Path]:[Column203]],A$6)</f>
        <v>0</v>
      </c>
      <c r="HF41" s="5">
        <f>COUNTIF(Table4[[#This Row],[Path]:[Column203]],A$7)</f>
        <v>0</v>
      </c>
      <c r="HG41" s="3" t="e">
        <f>Table4[[#This Row],[IncrementalOrganic Attribution]]/Table4[[#This Row],[Count]]</f>
        <v>#DIV/0!</v>
      </c>
      <c r="HH41" s="3" t="e">
        <f>Table4[[#This Row],[BrandIntention Attribution]]/Table4[[#This Row],[Count]]</f>
        <v>#DIV/0!</v>
      </c>
      <c r="HI41" s="3" t="e">
        <f>Table4[[#This Row],[Incrementalcpc Attribution]]/Table4[[#This Row],[Count]]</f>
        <v>#DIV/0!</v>
      </c>
      <c r="HJ41" s="3" t="e">
        <f>Table4[[#This Row],[Feeds Attribution]]/Table4[[#This Row],[Count]]</f>
        <v>#DIV/0!</v>
      </c>
      <c r="HK41" s="3" t="e">
        <f>Table4[[#This Row],[Referrals Attribution]]/Table4[[#This Row],[Count]]</f>
        <v>#DIV/0!</v>
      </c>
      <c r="HL41" s="3" t="e">
        <f>Table4[[#This Row],[Social Attribution]]/Table4[[#This Row],[Count]]</f>
        <v>#DIV/0!</v>
      </c>
      <c r="HM41" s="4" t="e">
        <f>Table4[[#This Row],[IncrementalOrganic Attribution Ratio]]*Table4[[#This Row],[Total Revenue]]</f>
        <v>#DIV/0!</v>
      </c>
      <c r="HN41" s="4" t="e">
        <f>Table4[[#This Row],[BrandIntention Attribution Ratio]]*Table4[[#This Row],[Total Revenue]]</f>
        <v>#DIV/0!</v>
      </c>
      <c r="HO41" s="4" t="e">
        <f>Table4[[#This Row],[Incrementalcpc Attribution Ratio]]*Table4[[#This Row],[Total Revenue]]</f>
        <v>#DIV/0!</v>
      </c>
      <c r="HP41" s="4" t="e">
        <f>Table4[[#This Row],[Feeds Attribution Ratio]]*Table4[[#This Row],[Total Revenue]]</f>
        <v>#DIV/0!</v>
      </c>
      <c r="HQ41" s="4" t="e">
        <f>Table4[[#This Row],[Referrals Attribution Ratio]]*Table4[[#This Row],[Total Revenue]]</f>
        <v>#DIV/0!</v>
      </c>
      <c r="HR41" s="4" t="e">
        <f>Table4[[#This Row],[Social Attribution Ratio]]*Table4[[#This Row],[Total Revenue]]</f>
        <v>#DIV/0!</v>
      </c>
    </row>
    <row r="42" spans="207:226" x14ac:dyDescent="0.25">
      <c r="GY42" s="2">
        <f>Table4[[#This Row],[Conversions]]*B$2</f>
        <v>0</v>
      </c>
      <c r="GZ42">
        <f>COUNTA(Table4[[#This Row],[Path]:[Column203]])</f>
        <v>0</v>
      </c>
      <c r="HA42" s="1">
        <f>COUNTIF(Table4[[#This Row],[Path]:[Column203]],A$2)</f>
        <v>0</v>
      </c>
      <c r="HB42" s="1">
        <f>COUNTIF(Table4[[#This Row],[Path]:[Column203]],A$3)</f>
        <v>0</v>
      </c>
      <c r="HC42" s="1">
        <f>COUNTIF(Table4[[#This Row],[Path]:[Column203]],A$4)</f>
        <v>0</v>
      </c>
      <c r="HD42" s="5">
        <f>COUNTIF(Table4[[#This Row],[Path]:[Column203]],A$5)</f>
        <v>0</v>
      </c>
      <c r="HE42" s="5">
        <f>COUNTIF(Table4[[#This Row],[Path]:[Column203]],A$6)</f>
        <v>0</v>
      </c>
      <c r="HF42" s="5">
        <f>COUNTIF(Table4[[#This Row],[Path]:[Column203]],A$7)</f>
        <v>0</v>
      </c>
      <c r="HG42" s="3" t="e">
        <f>Table4[[#This Row],[IncrementalOrganic Attribution]]/Table4[[#This Row],[Count]]</f>
        <v>#DIV/0!</v>
      </c>
      <c r="HH42" s="3" t="e">
        <f>Table4[[#This Row],[BrandIntention Attribution]]/Table4[[#This Row],[Count]]</f>
        <v>#DIV/0!</v>
      </c>
      <c r="HI42" s="3" t="e">
        <f>Table4[[#This Row],[Incrementalcpc Attribution]]/Table4[[#This Row],[Count]]</f>
        <v>#DIV/0!</v>
      </c>
      <c r="HJ42" s="3" t="e">
        <f>Table4[[#This Row],[Feeds Attribution]]/Table4[[#This Row],[Count]]</f>
        <v>#DIV/0!</v>
      </c>
      <c r="HK42" s="3" t="e">
        <f>Table4[[#This Row],[Referrals Attribution]]/Table4[[#This Row],[Count]]</f>
        <v>#DIV/0!</v>
      </c>
      <c r="HL42" s="3" t="e">
        <f>Table4[[#This Row],[Social Attribution]]/Table4[[#This Row],[Count]]</f>
        <v>#DIV/0!</v>
      </c>
      <c r="HM42" s="4" t="e">
        <f>Table4[[#This Row],[IncrementalOrganic Attribution Ratio]]*Table4[[#This Row],[Total Revenue]]</f>
        <v>#DIV/0!</v>
      </c>
      <c r="HN42" s="4" t="e">
        <f>Table4[[#This Row],[BrandIntention Attribution Ratio]]*Table4[[#This Row],[Total Revenue]]</f>
        <v>#DIV/0!</v>
      </c>
      <c r="HO42" s="4" t="e">
        <f>Table4[[#This Row],[Incrementalcpc Attribution Ratio]]*Table4[[#This Row],[Total Revenue]]</f>
        <v>#DIV/0!</v>
      </c>
      <c r="HP42" s="4" t="e">
        <f>Table4[[#This Row],[Feeds Attribution Ratio]]*Table4[[#This Row],[Total Revenue]]</f>
        <v>#DIV/0!</v>
      </c>
      <c r="HQ42" s="4" t="e">
        <f>Table4[[#This Row],[Referrals Attribution Ratio]]*Table4[[#This Row],[Total Revenue]]</f>
        <v>#DIV/0!</v>
      </c>
      <c r="HR42" s="4" t="e">
        <f>Table4[[#This Row],[Social Attribution Ratio]]*Table4[[#This Row],[Total Revenue]]</f>
        <v>#DIV/0!</v>
      </c>
    </row>
    <row r="43" spans="207:226" x14ac:dyDescent="0.25">
      <c r="GY43" s="2">
        <f>Table4[[#This Row],[Conversions]]*B$2</f>
        <v>0</v>
      </c>
      <c r="GZ43">
        <f>COUNTA(Table4[[#This Row],[Path]:[Column203]])</f>
        <v>0</v>
      </c>
      <c r="HA43" s="1">
        <f>COUNTIF(Table4[[#This Row],[Path]:[Column203]],A$2)</f>
        <v>0</v>
      </c>
      <c r="HB43" s="1">
        <f>COUNTIF(Table4[[#This Row],[Path]:[Column203]],A$3)</f>
        <v>0</v>
      </c>
      <c r="HC43" s="1">
        <f>COUNTIF(Table4[[#This Row],[Path]:[Column203]],A$4)</f>
        <v>0</v>
      </c>
      <c r="HD43" s="5">
        <f>COUNTIF(Table4[[#This Row],[Path]:[Column203]],A$5)</f>
        <v>0</v>
      </c>
      <c r="HE43" s="5">
        <f>COUNTIF(Table4[[#This Row],[Path]:[Column203]],A$6)</f>
        <v>0</v>
      </c>
      <c r="HF43" s="5">
        <f>COUNTIF(Table4[[#This Row],[Path]:[Column203]],A$7)</f>
        <v>0</v>
      </c>
      <c r="HG43" s="3" t="e">
        <f>Table4[[#This Row],[IncrementalOrganic Attribution]]/Table4[[#This Row],[Count]]</f>
        <v>#DIV/0!</v>
      </c>
      <c r="HH43" s="3" t="e">
        <f>Table4[[#This Row],[BrandIntention Attribution]]/Table4[[#This Row],[Count]]</f>
        <v>#DIV/0!</v>
      </c>
      <c r="HI43" s="3" t="e">
        <f>Table4[[#This Row],[Incrementalcpc Attribution]]/Table4[[#This Row],[Count]]</f>
        <v>#DIV/0!</v>
      </c>
      <c r="HJ43" s="3" t="e">
        <f>Table4[[#This Row],[Feeds Attribution]]/Table4[[#This Row],[Count]]</f>
        <v>#DIV/0!</v>
      </c>
      <c r="HK43" s="3" t="e">
        <f>Table4[[#This Row],[Referrals Attribution]]/Table4[[#This Row],[Count]]</f>
        <v>#DIV/0!</v>
      </c>
      <c r="HL43" s="3" t="e">
        <f>Table4[[#This Row],[Social Attribution]]/Table4[[#This Row],[Count]]</f>
        <v>#DIV/0!</v>
      </c>
      <c r="HM43" s="4" t="e">
        <f>Table4[[#This Row],[IncrementalOrganic Attribution Ratio]]*Table4[[#This Row],[Total Revenue]]</f>
        <v>#DIV/0!</v>
      </c>
      <c r="HN43" s="4" t="e">
        <f>Table4[[#This Row],[BrandIntention Attribution Ratio]]*Table4[[#This Row],[Total Revenue]]</f>
        <v>#DIV/0!</v>
      </c>
      <c r="HO43" s="4" t="e">
        <f>Table4[[#This Row],[Incrementalcpc Attribution Ratio]]*Table4[[#This Row],[Total Revenue]]</f>
        <v>#DIV/0!</v>
      </c>
      <c r="HP43" s="4" t="e">
        <f>Table4[[#This Row],[Feeds Attribution Ratio]]*Table4[[#This Row],[Total Revenue]]</f>
        <v>#DIV/0!</v>
      </c>
      <c r="HQ43" s="4" t="e">
        <f>Table4[[#This Row],[Referrals Attribution Ratio]]*Table4[[#This Row],[Total Revenue]]</f>
        <v>#DIV/0!</v>
      </c>
      <c r="HR43" s="4" t="e">
        <f>Table4[[#This Row],[Social Attribution Ratio]]*Table4[[#This Row],[Total Revenue]]</f>
        <v>#DIV/0!</v>
      </c>
    </row>
    <row r="44" spans="207:226" x14ac:dyDescent="0.25">
      <c r="GY44" s="2">
        <f>Table4[[#This Row],[Conversions]]*B$2</f>
        <v>0</v>
      </c>
      <c r="GZ44">
        <f>COUNTA(Table4[[#This Row],[Path]:[Column203]])</f>
        <v>0</v>
      </c>
      <c r="HA44" s="1">
        <f>COUNTIF(Table4[[#This Row],[Path]:[Column203]],A$2)</f>
        <v>0</v>
      </c>
      <c r="HB44" s="1">
        <f>COUNTIF(Table4[[#This Row],[Path]:[Column203]],A$3)</f>
        <v>0</v>
      </c>
      <c r="HC44" s="1">
        <f>COUNTIF(Table4[[#This Row],[Path]:[Column203]],A$4)</f>
        <v>0</v>
      </c>
      <c r="HD44" s="5">
        <f>COUNTIF(Table4[[#This Row],[Path]:[Column203]],A$5)</f>
        <v>0</v>
      </c>
      <c r="HE44" s="5">
        <f>COUNTIF(Table4[[#This Row],[Path]:[Column203]],A$6)</f>
        <v>0</v>
      </c>
      <c r="HF44" s="5">
        <f>COUNTIF(Table4[[#This Row],[Path]:[Column203]],A$7)</f>
        <v>0</v>
      </c>
      <c r="HG44" s="3" t="e">
        <f>Table4[[#This Row],[IncrementalOrganic Attribution]]/Table4[[#This Row],[Count]]</f>
        <v>#DIV/0!</v>
      </c>
      <c r="HH44" s="3" t="e">
        <f>Table4[[#This Row],[BrandIntention Attribution]]/Table4[[#This Row],[Count]]</f>
        <v>#DIV/0!</v>
      </c>
      <c r="HI44" s="3" t="e">
        <f>Table4[[#This Row],[Incrementalcpc Attribution]]/Table4[[#This Row],[Count]]</f>
        <v>#DIV/0!</v>
      </c>
      <c r="HJ44" s="3" t="e">
        <f>Table4[[#This Row],[Feeds Attribution]]/Table4[[#This Row],[Count]]</f>
        <v>#DIV/0!</v>
      </c>
      <c r="HK44" s="3" t="e">
        <f>Table4[[#This Row],[Referrals Attribution]]/Table4[[#This Row],[Count]]</f>
        <v>#DIV/0!</v>
      </c>
      <c r="HL44" s="3" t="e">
        <f>Table4[[#This Row],[Social Attribution]]/Table4[[#This Row],[Count]]</f>
        <v>#DIV/0!</v>
      </c>
      <c r="HM44" s="4" t="e">
        <f>Table4[[#This Row],[IncrementalOrganic Attribution Ratio]]*Table4[[#This Row],[Total Revenue]]</f>
        <v>#DIV/0!</v>
      </c>
      <c r="HN44" s="4" t="e">
        <f>Table4[[#This Row],[BrandIntention Attribution Ratio]]*Table4[[#This Row],[Total Revenue]]</f>
        <v>#DIV/0!</v>
      </c>
      <c r="HO44" s="4" t="e">
        <f>Table4[[#This Row],[Incrementalcpc Attribution Ratio]]*Table4[[#This Row],[Total Revenue]]</f>
        <v>#DIV/0!</v>
      </c>
      <c r="HP44" s="4" t="e">
        <f>Table4[[#This Row],[Feeds Attribution Ratio]]*Table4[[#This Row],[Total Revenue]]</f>
        <v>#DIV/0!</v>
      </c>
      <c r="HQ44" s="4" t="e">
        <f>Table4[[#This Row],[Referrals Attribution Ratio]]*Table4[[#This Row],[Total Revenue]]</f>
        <v>#DIV/0!</v>
      </c>
      <c r="HR44" s="4" t="e">
        <f>Table4[[#This Row],[Social Attribution Ratio]]*Table4[[#This Row],[Total Revenue]]</f>
        <v>#DIV/0!</v>
      </c>
    </row>
    <row r="45" spans="207:226" x14ac:dyDescent="0.25">
      <c r="GY45" s="2">
        <f>Table4[[#This Row],[Conversions]]*B$2</f>
        <v>0</v>
      </c>
      <c r="GZ45" s="6">
        <f>COUNTA(Table4[[#This Row],[Path]:[Column203]])</f>
        <v>0</v>
      </c>
      <c r="HA45" s="5">
        <f>COUNTIF(Table4[[#This Row],[Path]:[Column203]],A$2)</f>
        <v>0</v>
      </c>
      <c r="HB45" s="5">
        <f>COUNTIF(Table4[[#This Row],[Path]:[Column203]],A$3)</f>
        <v>0</v>
      </c>
      <c r="HC45" s="5">
        <f>COUNTIF(Table4[[#This Row],[Path]:[Column203]],A$4)</f>
        <v>0</v>
      </c>
      <c r="HD45" s="5">
        <f>COUNTIF(Table4[[#This Row],[Path]:[Column203]],A$5)</f>
        <v>0</v>
      </c>
      <c r="HE45" s="5">
        <f>COUNTIF(Table4[[#This Row],[Path]:[Column203]],A$6)</f>
        <v>0</v>
      </c>
      <c r="HF45" s="5">
        <f>COUNTIF(Table4[[#This Row],[Path]:[Column203]],A$7)</f>
        <v>0</v>
      </c>
      <c r="HG45" s="5" t="e">
        <f>Table4[[#This Row],[IncrementalOrganic Attribution]]/Table4[[#This Row],[Count]]</f>
        <v>#DIV/0!</v>
      </c>
      <c r="HH45" s="5" t="e">
        <f>Table4[[#This Row],[BrandIntention Attribution]]/Table4[[#This Row],[Count]]</f>
        <v>#DIV/0!</v>
      </c>
      <c r="HI45" s="5" t="e">
        <f>Table4[[#This Row],[Incrementalcpc Attribution]]/Table4[[#This Row],[Count]]</f>
        <v>#DIV/0!</v>
      </c>
      <c r="HJ45" s="5" t="e">
        <f>Table4[[#This Row],[Feeds Attribution]]/Table4[[#This Row],[Count]]</f>
        <v>#DIV/0!</v>
      </c>
      <c r="HK45" s="3" t="e">
        <f>Table4[[#This Row],[Referrals Attribution]]/Table4[[#This Row],[Count]]</f>
        <v>#DIV/0!</v>
      </c>
      <c r="HL45" s="3" t="e">
        <f>Table4[[#This Row],[Social Attribution]]/Table4[[#This Row],[Count]]</f>
        <v>#DIV/0!</v>
      </c>
      <c r="HM45" s="4" t="e">
        <f>Table4[[#This Row],[IncrementalOrganic Attribution Ratio]]*Table4[[#This Row],[Total Revenue]]</f>
        <v>#DIV/0!</v>
      </c>
      <c r="HN45" s="4" t="e">
        <f>Table4[[#This Row],[BrandIntention Attribution Ratio]]*Table4[[#This Row],[Total Revenue]]</f>
        <v>#DIV/0!</v>
      </c>
      <c r="HO45" s="4" t="e">
        <f>Table4[[#This Row],[Incrementalcpc Attribution Ratio]]*Table4[[#This Row],[Total Revenue]]</f>
        <v>#DIV/0!</v>
      </c>
      <c r="HP45" s="4" t="e">
        <f>Table4[[#This Row],[Feeds Attribution Ratio]]*Table4[[#This Row],[Total Revenue]]</f>
        <v>#DIV/0!</v>
      </c>
      <c r="HQ45" s="4" t="e">
        <f>Table4[[#This Row],[Referrals Attribution Ratio]]*Table4[[#This Row],[Total Revenue]]</f>
        <v>#DIV/0!</v>
      </c>
      <c r="HR45" s="4" t="e">
        <f>Table4[[#This Row],[Social Attribution Ratio]]*Table4[[#This Row],[Total Revenue]]</f>
        <v>#DIV/0!</v>
      </c>
    </row>
    <row r="46" spans="207:226" x14ac:dyDescent="0.25">
      <c r="GY46" s="2">
        <f>Table4[[#This Row],[Conversions]]*B$2</f>
        <v>0</v>
      </c>
      <c r="GZ46" s="6">
        <f>COUNTA(Table4[[#This Row],[Path]:[Column203]])</f>
        <v>0</v>
      </c>
      <c r="HA46" s="5">
        <f>COUNTIF(Table4[[#This Row],[Path]:[Column203]],A$2)</f>
        <v>0</v>
      </c>
      <c r="HB46" s="5">
        <f>COUNTIF(Table4[[#This Row],[Path]:[Column203]],A$3)</f>
        <v>0</v>
      </c>
      <c r="HC46" s="5">
        <f>COUNTIF(Table4[[#This Row],[Path]:[Column203]],A$4)</f>
        <v>0</v>
      </c>
      <c r="HD46" s="5">
        <f>COUNTIF(Table4[[#This Row],[Path]:[Column203]],A$5)</f>
        <v>0</v>
      </c>
      <c r="HE46" s="5">
        <f>COUNTIF(Table4[[#This Row],[Path]:[Column203]],A$6)</f>
        <v>0</v>
      </c>
      <c r="HF46" s="5">
        <f>COUNTIF(Table4[[#This Row],[Path]:[Column203]],A$7)</f>
        <v>0</v>
      </c>
      <c r="HG46" s="5" t="e">
        <f>Table4[[#This Row],[IncrementalOrganic Attribution]]/Table4[[#This Row],[Count]]</f>
        <v>#DIV/0!</v>
      </c>
      <c r="HH46" s="5" t="e">
        <f>Table4[[#This Row],[BrandIntention Attribution]]/Table4[[#This Row],[Count]]</f>
        <v>#DIV/0!</v>
      </c>
      <c r="HI46" s="5" t="e">
        <f>Table4[[#This Row],[Incrementalcpc Attribution]]/Table4[[#This Row],[Count]]</f>
        <v>#DIV/0!</v>
      </c>
      <c r="HJ46" s="5" t="e">
        <f>Table4[[#This Row],[Feeds Attribution]]/Table4[[#This Row],[Count]]</f>
        <v>#DIV/0!</v>
      </c>
      <c r="HK46" s="3" t="e">
        <f>Table4[[#This Row],[Referrals Attribution]]/Table4[[#This Row],[Count]]</f>
        <v>#DIV/0!</v>
      </c>
      <c r="HL46" s="3" t="e">
        <f>Table4[[#This Row],[Social Attribution]]/Table4[[#This Row],[Count]]</f>
        <v>#DIV/0!</v>
      </c>
      <c r="HM46" s="4" t="e">
        <f>Table4[[#This Row],[IncrementalOrganic Attribution Ratio]]*Table4[[#This Row],[Total Revenue]]</f>
        <v>#DIV/0!</v>
      </c>
      <c r="HN46" s="4" t="e">
        <f>Table4[[#This Row],[BrandIntention Attribution Ratio]]*Table4[[#This Row],[Total Revenue]]</f>
        <v>#DIV/0!</v>
      </c>
      <c r="HO46" s="4" t="e">
        <f>Table4[[#This Row],[Incrementalcpc Attribution Ratio]]*Table4[[#This Row],[Total Revenue]]</f>
        <v>#DIV/0!</v>
      </c>
      <c r="HP46" s="4" t="e">
        <f>Table4[[#This Row],[Feeds Attribution Ratio]]*Table4[[#This Row],[Total Revenue]]</f>
        <v>#DIV/0!</v>
      </c>
      <c r="HQ46" s="4" t="e">
        <f>Table4[[#This Row],[Referrals Attribution Ratio]]*Table4[[#This Row],[Total Revenue]]</f>
        <v>#DIV/0!</v>
      </c>
      <c r="HR46" s="4" t="e">
        <f>Table4[[#This Row],[Social Attribution Ratio]]*Table4[[#This Row],[Total Revenue]]</f>
        <v>#DIV/0!</v>
      </c>
    </row>
    <row r="47" spans="207:226" x14ac:dyDescent="0.25">
      <c r="GY47" s="2">
        <f>Table4[[#This Row],[Conversions]]*B$2</f>
        <v>0</v>
      </c>
      <c r="GZ47" s="6">
        <f>COUNTA(Table4[[#This Row],[Path]:[Column203]])</f>
        <v>0</v>
      </c>
      <c r="HA47" s="5">
        <f>COUNTIF(Table4[[#This Row],[Path]:[Column203]],A$2)</f>
        <v>0</v>
      </c>
      <c r="HB47" s="5">
        <f>COUNTIF(Table4[[#This Row],[Path]:[Column203]],A$3)</f>
        <v>0</v>
      </c>
      <c r="HC47" s="5">
        <f>COUNTIF(Table4[[#This Row],[Path]:[Column203]],A$4)</f>
        <v>0</v>
      </c>
      <c r="HD47" s="5">
        <f>COUNTIF(Table4[[#This Row],[Path]:[Column203]],A$5)</f>
        <v>0</v>
      </c>
      <c r="HE47" s="5">
        <f>COUNTIF(Table4[[#This Row],[Path]:[Column203]],A$6)</f>
        <v>0</v>
      </c>
      <c r="HF47" s="5">
        <f>COUNTIF(Table4[[#This Row],[Path]:[Column203]],A$7)</f>
        <v>0</v>
      </c>
      <c r="HG47" s="5" t="e">
        <f>Table4[[#This Row],[IncrementalOrganic Attribution]]/Table4[[#This Row],[Count]]</f>
        <v>#DIV/0!</v>
      </c>
      <c r="HH47" s="5" t="e">
        <f>Table4[[#This Row],[BrandIntention Attribution]]/Table4[[#This Row],[Count]]</f>
        <v>#DIV/0!</v>
      </c>
      <c r="HI47" s="5" t="e">
        <f>Table4[[#This Row],[Incrementalcpc Attribution]]/Table4[[#This Row],[Count]]</f>
        <v>#DIV/0!</v>
      </c>
      <c r="HJ47" s="5" t="e">
        <f>Table4[[#This Row],[Feeds Attribution]]/Table4[[#This Row],[Count]]</f>
        <v>#DIV/0!</v>
      </c>
      <c r="HK47" s="3" t="e">
        <f>Table4[[#This Row],[Referrals Attribution]]/Table4[[#This Row],[Count]]</f>
        <v>#DIV/0!</v>
      </c>
      <c r="HL47" s="3" t="e">
        <f>Table4[[#This Row],[Social Attribution]]/Table4[[#This Row],[Count]]</f>
        <v>#DIV/0!</v>
      </c>
      <c r="HM47" s="4" t="e">
        <f>Table4[[#This Row],[IncrementalOrganic Attribution Ratio]]*Table4[[#This Row],[Total Revenue]]</f>
        <v>#DIV/0!</v>
      </c>
      <c r="HN47" s="4" t="e">
        <f>Table4[[#This Row],[BrandIntention Attribution Ratio]]*Table4[[#This Row],[Total Revenue]]</f>
        <v>#DIV/0!</v>
      </c>
      <c r="HO47" s="4" t="e">
        <f>Table4[[#This Row],[Incrementalcpc Attribution Ratio]]*Table4[[#This Row],[Total Revenue]]</f>
        <v>#DIV/0!</v>
      </c>
      <c r="HP47" s="4" t="e">
        <f>Table4[[#This Row],[Feeds Attribution Ratio]]*Table4[[#This Row],[Total Revenue]]</f>
        <v>#DIV/0!</v>
      </c>
      <c r="HQ47" s="4" t="e">
        <f>Table4[[#This Row],[Referrals Attribution Ratio]]*Table4[[#This Row],[Total Revenue]]</f>
        <v>#DIV/0!</v>
      </c>
      <c r="HR47" s="4" t="e">
        <f>Table4[[#This Row],[Social Attribution Ratio]]*Table4[[#This Row],[Total Revenue]]</f>
        <v>#DIV/0!</v>
      </c>
    </row>
    <row r="48" spans="207:226" x14ac:dyDescent="0.25">
      <c r="GY48" s="2">
        <f>Table4[[#This Row],[Conversions]]*B$2</f>
        <v>0</v>
      </c>
      <c r="GZ48" s="6">
        <f>COUNTA(Table4[[#This Row],[Path]:[Column203]])</f>
        <v>0</v>
      </c>
      <c r="HA48" s="5">
        <f>COUNTIF(Table4[[#This Row],[Path]:[Column203]],A$2)</f>
        <v>0</v>
      </c>
      <c r="HB48" s="5">
        <f>COUNTIF(Table4[[#This Row],[Path]:[Column203]],A$3)</f>
        <v>0</v>
      </c>
      <c r="HC48" s="5">
        <f>COUNTIF(Table4[[#This Row],[Path]:[Column203]],A$4)</f>
        <v>0</v>
      </c>
      <c r="HD48" s="5">
        <f>COUNTIF(Table4[[#This Row],[Path]:[Column203]],A$5)</f>
        <v>0</v>
      </c>
      <c r="HE48" s="5">
        <f>COUNTIF(Table4[[#This Row],[Path]:[Column203]],A$6)</f>
        <v>0</v>
      </c>
      <c r="HF48" s="5">
        <f>COUNTIF(Table4[[#This Row],[Path]:[Column203]],A$7)</f>
        <v>0</v>
      </c>
      <c r="HG48" s="5" t="e">
        <f>Table4[[#This Row],[IncrementalOrganic Attribution]]/Table4[[#This Row],[Count]]</f>
        <v>#DIV/0!</v>
      </c>
      <c r="HH48" s="5" t="e">
        <f>Table4[[#This Row],[BrandIntention Attribution]]/Table4[[#This Row],[Count]]</f>
        <v>#DIV/0!</v>
      </c>
      <c r="HI48" s="5" t="e">
        <f>Table4[[#This Row],[Incrementalcpc Attribution]]/Table4[[#This Row],[Count]]</f>
        <v>#DIV/0!</v>
      </c>
      <c r="HJ48" s="5" t="e">
        <f>Table4[[#This Row],[Feeds Attribution]]/Table4[[#This Row],[Count]]</f>
        <v>#DIV/0!</v>
      </c>
      <c r="HK48" s="3" t="e">
        <f>Table4[[#This Row],[Referrals Attribution]]/Table4[[#This Row],[Count]]</f>
        <v>#DIV/0!</v>
      </c>
      <c r="HL48" s="3" t="e">
        <f>Table4[[#This Row],[Social Attribution]]/Table4[[#This Row],[Count]]</f>
        <v>#DIV/0!</v>
      </c>
      <c r="HM48" s="4" t="e">
        <f>Table4[[#This Row],[IncrementalOrganic Attribution Ratio]]*Table4[[#This Row],[Total Revenue]]</f>
        <v>#DIV/0!</v>
      </c>
      <c r="HN48" s="4" t="e">
        <f>Table4[[#This Row],[BrandIntention Attribution Ratio]]*Table4[[#This Row],[Total Revenue]]</f>
        <v>#DIV/0!</v>
      </c>
      <c r="HO48" s="4" t="e">
        <f>Table4[[#This Row],[Incrementalcpc Attribution Ratio]]*Table4[[#This Row],[Total Revenue]]</f>
        <v>#DIV/0!</v>
      </c>
      <c r="HP48" s="4" t="e">
        <f>Table4[[#This Row],[Feeds Attribution Ratio]]*Table4[[#This Row],[Total Revenue]]</f>
        <v>#DIV/0!</v>
      </c>
      <c r="HQ48" s="4" t="e">
        <f>Table4[[#This Row],[Referrals Attribution Ratio]]*Table4[[#This Row],[Total Revenue]]</f>
        <v>#DIV/0!</v>
      </c>
      <c r="HR48" s="4" t="e">
        <f>Table4[[#This Row],[Social Attribution Ratio]]*Table4[[#This Row],[Total Revenue]]</f>
        <v>#DIV/0!</v>
      </c>
    </row>
    <row r="49" spans="207:226" x14ac:dyDescent="0.25">
      <c r="GY49" s="2">
        <f>Table4[[#This Row],[Conversions]]*B$2</f>
        <v>0</v>
      </c>
      <c r="GZ49" s="6">
        <f>COUNTA(Table4[[#This Row],[Path]:[Column203]])</f>
        <v>0</v>
      </c>
      <c r="HA49" s="5">
        <f>COUNTIF(Table4[[#This Row],[Path]:[Column203]],A$2)</f>
        <v>0</v>
      </c>
      <c r="HB49" s="5">
        <f>COUNTIF(Table4[[#This Row],[Path]:[Column203]],A$3)</f>
        <v>0</v>
      </c>
      <c r="HC49" s="5">
        <f>COUNTIF(Table4[[#This Row],[Path]:[Column203]],A$4)</f>
        <v>0</v>
      </c>
      <c r="HD49" s="5">
        <f>COUNTIF(Table4[[#This Row],[Path]:[Column203]],A$5)</f>
        <v>0</v>
      </c>
      <c r="HE49" s="5">
        <f>COUNTIF(Table4[[#This Row],[Path]:[Column203]],A$6)</f>
        <v>0</v>
      </c>
      <c r="HF49" s="5">
        <f>COUNTIF(Table4[[#This Row],[Path]:[Column203]],A$7)</f>
        <v>0</v>
      </c>
      <c r="HG49" s="5" t="e">
        <f>Table4[[#This Row],[IncrementalOrganic Attribution]]/Table4[[#This Row],[Count]]</f>
        <v>#DIV/0!</v>
      </c>
      <c r="HH49" s="5" t="e">
        <f>Table4[[#This Row],[BrandIntention Attribution]]/Table4[[#This Row],[Count]]</f>
        <v>#DIV/0!</v>
      </c>
      <c r="HI49" s="5" t="e">
        <f>Table4[[#This Row],[Incrementalcpc Attribution]]/Table4[[#This Row],[Count]]</f>
        <v>#DIV/0!</v>
      </c>
      <c r="HJ49" s="5" t="e">
        <f>Table4[[#This Row],[Feeds Attribution]]/Table4[[#This Row],[Count]]</f>
        <v>#DIV/0!</v>
      </c>
      <c r="HK49" s="3" t="e">
        <f>Table4[[#This Row],[Referrals Attribution]]/Table4[[#This Row],[Count]]</f>
        <v>#DIV/0!</v>
      </c>
      <c r="HL49" s="3" t="e">
        <f>Table4[[#This Row],[Social Attribution]]/Table4[[#This Row],[Count]]</f>
        <v>#DIV/0!</v>
      </c>
      <c r="HM49" s="4" t="e">
        <f>Table4[[#This Row],[IncrementalOrganic Attribution Ratio]]*Table4[[#This Row],[Total Revenue]]</f>
        <v>#DIV/0!</v>
      </c>
      <c r="HN49" s="4" t="e">
        <f>Table4[[#This Row],[BrandIntention Attribution Ratio]]*Table4[[#This Row],[Total Revenue]]</f>
        <v>#DIV/0!</v>
      </c>
      <c r="HO49" s="4" t="e">
        <f>Table4[[#This Row],[Incrementalcpc Attribution Ratio]]*Table4[[#This Row],[Total Revenue]]</f>
        <v>#DIV/0!</v>
      </c>
      <c r="HP49" s="4" t="e">
        <f>Table4[[#This Row],[Feeds Attribution Ratio]]*Table4[[#This Row],[Total Revenue]]</f>
        <v>#DIV/0!</v>
      </c>
      <c r="HQ49" s="4" t="e">
        <f>Table4[[#This Row],[Referrals Attribution Ratio]]*Table4[[#This Row],[Total Revenue]]</f>
        <v>#DIV/0!</v>
      </c>
      <c r="HR49" s="4" t="e">
        <f>Table4[[#This Row],[Social Attribution Ratio]]*Table4[[#This Row],[Total Revenue]]</f>
        <v>#DIV/0!</v>
      </c>
    </row>
    <row r="50" spans="207:226" x14ac:dyDescent="0.25">
      <c r="GY50" s="2">
        <f>Table4[[#This Row],[Conversions]]*B$2</f>
        <v>0</v>
      </c>
      <c r="GZ50" s="6">
        <f>COUNTA(Table4[[#This Row],[Path]:[Column203]])</f>
        <v>0</v>
      </c>
      <c r="HA50" s="5">
        <f>COUNTIF(Table4[[#This Row],[Path]:[Column203]],A$2)</f>
        <v>0</v>
      </c>
      <c r="HB50" s="5">
        <f>COUNTIF(Table4[[#This Row],[Path]:[Column203]],A$3)</f>
        <v>0</v>
      </c>
      <c r="HC50" s="5">
        <f>COUNTIF(Table4[[#This Row],[Path]:[Column203]],A$4)</f>
        <v>0</v>
      </c>
      <c r="HD50" s="5">
        <f>COUNTIF(Table4[[#This Row],[Path]:[Column203]],A$5)</f>
        <v>0</v>
      </c>
      <c r="HE50" s="5">
        <f>COUNTIF(Table4[[#This Row],[Path]:[Column203]],A$6)</f>
        <v>0</v>
      </c>
      <c r="HF50" s="5">
        <f>COUNTIF(Table4[[#This Row],[Path]:[Column203]],A$7)</f>
        <v>0</v>
      </c>
      <c r="HG50" s="5" t="e">
        <f>Table4[[#This Row],[IncrementalOrganic Attribution]]/Table4[[#This Row],[Count]]</f>
        <v>#DIV/0!</v>
      </c>
      <c r="HH50" s="5" t="e">
        <f>Table4[[#This Row],[BrandIntention Attribution]]/Table4[[#This Row],[Count]]</f>
        <v>#DIV/0!</v>
      </c>
      <c r="HI50" s="5" t="e">
        <f>Table4[[#This Row],[Incrementalcpc Attribution]]/Table4[[#This Row],[Count]]</f>
        <v>#DIV/0!</v>
      </c>
      <c r="HJ50" s="5" t="e">
        <f>Table4[[#This Row],[Feeds Attribution]]/Table4[[#This Row],[Count]]</f>
        <v>#DIV/0!</v>
      </c>
      <c r="HK50" s="3" t="e">
        <f>Table4[[#This Row],[Referrals Attribution]]/Table4[[#This Row],[Count]]</f>
        <v>#DIV/0!</v>
      </c>
      <c r="HL50" s="3" t="e">
        <f>Table4[[#This Row],[Social Attribution]]/Table4[[#This Row],[Count]]</f>
        <v>#DIV/0!</v>
      </c>
      <c r="HM50" s="4" t="e">
        <f>Table4[[#This Row],[IncrementalOrganic Attribution Ratio]]*Table4[[#This Row],[Total Revenue]]</f>
        <v>#DIV/0!</v>
      </c>
      <c r="HN50" s="4" t="e">
        <f>Table4[[#This Row],[BrandIntention Attribution Ratio]]*Table4[[#This Row],[Total Revenue]]</f>
        <v>#DIV/0!</v>
      </c>
      <c r="HO50" s="4" t="e">
        <f>Table4[[#This Row],[Incrementalcpc Attribution Ratio]]*Table4[[#This Row],[Total Revenue]]</f>
        <v>#DIV/0!</v>
      </c>
      <c r="HP50" s="4" t="e">
        <f>Table4[[#This Row],[Feeds Attribution Ratio]]*Table4[[#This Row],[Total Revenue]]</f>
        <v>#DIV/0!</v>
      </c>
      <c r="HQ50" s="4" t="e">
        <f>Table4[[#This Row],[Referrals Attribution Ratio]]*Table4[[#This Row],[Total Revenue]]</f>
        <v>#DIV/0!</v>
      </c>
      <c r="HR50" s="4" t="e">
        <f>Table4[[#This Row],[Social Attribution Ratio]]*Table4[[#This Row],[Total Revenue]]</f>
        <v>#DIV/0!</v>
      </c>
    </row>
    <row r="51" spans="207:226" x14ac:dyDescent="0.25">
      <c r="GY51" s="2"/>
      <c r="GZ51" s="6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4" t="e">
        <f>SUBTOTAL(109,Table4[IncrementalOrganic Revenue])</f>
        <v>#DIV/0!</v>
      </c>
      <c r="HN51" s="4" t="e">
        <f>SUBTOTAL(109,Table4[BrandIntention Revenue])</f>
        <v>#DIV/0!</v>
      </c>
      <c r="HO51" s="4" t="e">
        <f>SUBTOTAL(109,Table4[Incrementalcpc Revenue])</f>
        <v>#DIV/0!</v>
      </c>
      <c r="HP51" s="4" t="e">
        <f>SUBTOTAL(109,Table4[Feeds Revenue])</f>
        <v>#DIV/0!</v>
      </c>
      <c r="HQ51" s="4" t="e">
        <f>SUBTOTAL(109,Table4[Referrals Revenue])</f>
        <v>#DIV/0!</v>
      </c>
      <c r="HR51" s="4" t="e">
        <f>SUBTOTAL(109,Table4[Social Revenue])</f>
        <v>#DIV/0!</v>
      </c>
    </row>
    <row r="52" spans="207:226" x14ac:dyDescent="0.25">
      <c r="GY52" s="2"/>
      <c r="GZ52" s="6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3"/>
      <c r="HL52" s="3"/>
      <c r="HM52" s="4"/>
      <c r="HN52" s="4"/>
      <c r="HO52" s="4"/>
      <c r="HP52" s="4"/>
      <c r="HQ52" s="4"/>
      <c r="HR52" s="4"/>
    </row>
    <row r="53" spans="207:226" x14ac:dyDescent="0.25">
      <c r="GY53" s="2"/>
      <c r="GZ53" s="6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3"/>
      <c r="HL53" s="3"/>
      <c r="HM53" s="4"/>
      <c r="HN53" s="4"/>
      <c r="HO53" s="4"/>
      <c r="HP53" s="4"/>
      <c r="HQ53" s="4"/>
      <c r="HR53" s="4"/>
    </row>
    <row r="54" spans="207:226" x14ac:dyDescent="0.25">
      <c r="GY54" s="2"/>
      <c r="GZ54" s="6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3"/>
      <c r="HL54" s="3"/>
      <c r="HM54" s="4"/>
      <c r="HN54" s="4"/>
      <c r="HO54" s="4"/>
      <c r="HP54" s="4"/>
      <c r="HQ54" s="4"/>
      <c r="HR54" s="4"/>
    </row>
    <row r="55" spans="207:226" x14ac:dyDescent="0.25">
      <c r="GY55" s="2"/>
      <c r="GZ55" s="6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3"/>
      <c r="HL55" s="3"/>
      <c r="HM55" s="4"/>
      <c r="HN55" s="4"/>
      <c r="HO55" s="4"/>
      <c r="HP55" s="4"/>
      <c r="HQ55" s="4"/>
      <c r="HR55" s="4"/>
    </row>
    <row r="56" spans="207:226" x14ac:dyDescent="0.25">
      <c r="GY56" s="2"/>
      <c r="GZ56" s="6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3"/>
      <c r="HL56" s="3"/>
      <c r="HM56" s="4"/>
      <c r="HN56" s="4"/>
      <c r="HO56" s="4"/>
      <c r="HP56" s="4"/>
      <c r="HQ56" s="4"/>
      <c r="HR56" s="4"/>
    </row>
    <row r="57" spans="207:226" x14ac:dyDescent="0.25">
      <c r="GY57" s="2"/>
      <c r="GZ57" s="6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3"/>
      <c r="HL57" s="3"/>
      <c r="HM57" s="4"/>
      <c r="HN57" s="4"/>
      <c r="HO57" s="4"/>
      <c r="HP57" s="4"/>
      <c r="HQ57" s="4"/>
      <c r="HR57" s="4"/>
    </row>
    <row r="58" spans="207:226" x14ac:dyDescent="0.25">
      <c r="GY58" s="2"/>
      <c r="GZ58" s="6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3"/>
      <c r="HL58" s="3"/>
      <c r="HM58" s="4"/>
      <c r="HN58" s="4"/>
      <c r="HO58" s="4"/>
      <c r="HP58" s="4"/>
      <c r="HQ58" s="4"/>
      <c r="HR58" s="4"/>
    </row>
    <row r="59" spans="207:226" x14ac:dyDescent="0.25">
      <c r="GY59" s="2"/>
      <c r="GZ59" s="6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3"/>
      <c r="HL59" s="3"/>
      <c r="HM59" s="4"/>
      <c r="HN59" s="4"/>
      <c r="HO59" s="4"/>
      <c r="HP59" s="4"/>
      <c r="HQ59" s="4"/>
      <c r="HR59" s="4"/>
    </row>
    <row r="60" spans="207:226" x14ac:dyDescent="0.25">
      <c r="GY60" s="2"/>
      <c r="GZ60" s="6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3"/>
      <c r="HL60" s="3"/>
      <c r="HM60" s="4"/>
      <c r="HN60" s="4"/>
      <c r="HO60" s="4"/>
      <c r="HP60" s="4"/>
      <c r="HQ60" s="4"/>
      <c r="HR60" s="4"/>
    </row>
    <row r="61" spans="207:226" x14ac:dyDescent="0.25">
      <c r="GY61" s="2"/>
      <c r="GZ61" s="6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3"/>
      <c r="HL61" s="3"/>
      <c r="HM61" s="4"/>
      <c r="HN61" s="4"/>
      <c r="HO61" s="4"/>
      <c r="HP61" s="4"/>
      <c r="HQ61" s="4"/>
      <c r="HR61" s="4"/>
    </row>
    <row r="62" spans="207:226" x14ac:dyDescent="0.25">
      <c r="GY62" s="2"/>
      <c r="GZ62" s="6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3"/>
      <c r="HL62" s="3"/>
      <c r="HM62" s="4"/>
      <c r="HN62" s="4"/>
      <c r="HO62" s="4"/>
      <c r="HP62" s="4"/>
      <c r="HQ62" s="4"/>
      <c r="HR62" s="4"/>
    </row>
    <row r="63" spans="207:226" x14ac:dyDescent="0.25">
      <c r="GY63" s="2"/>
      <c r="GZ63" s="6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3"/>
      <c r="HL63" s="3"/>
      <c r="HM63" s="4"/>
      <c r="HN63" s="4"/>
      <c r="HO63" s="4"/>
      <c r="HP63" s="4"/>
      <c r="HQ63" s="4"/>
      <c r="HR63" s="4"/>
    </row>
    <row r="64" spans="207:226" x14ac:dyDescent="0.25">
      <c r="GY64" s="2"/>
      <c r="GZ64" s="6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3"/>
      <c r="HL64" s="3"/>
      <c r="HM64" s="4"/>
      <c r="HN64" s="4"/>
      <c r="HO64" s="4"/>
      <c r="HP64" s="4"/>
      <c r="HQ64" s="4"/>
      <c r="HR64" s="4"/>
    </row>
    <row r="65" spans="207:226" x14ac:dyDescent="0.25">
      <c r="GY65" s="2"/>
      <c r="GZ65" s="6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3"/>
      <c r="HL65" s="3"/>
      <c r="HM65" s="4"/>
      <c r="HN65" s="4"/>
      <c r="HO65" s="4"/>
      <c r="HP65" s="4"/>
      <c r="HQ65" s="4"/>
      <c r="HR65" s="4"/>
    </row>
    <row r="66" spans="207:226" x14ac:dyDescent="0.25">
      <c r="GY66" s="2"/>
      <c r="GZ66" s="6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3"/>
      <c r="HL66" s="3"/>
      <c r="HM66" s="4"/>
      <c r="HN66" s="4"/>
      <c r="HO66" s="4"/>
      <c r="HP66" s="4"/>
      <c r="HQ66" s="4"/>
      <c r="HR66" s="4"/>
    </row>
    <row r="67" spans="207:226" x14ac:dyDescent="0.25">
      <c r="GY67" s="2"/>
      <c r="GZ67" s="6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3"/>
      <c r="HL67" s="3"/>
      <c r="HM67" s="4"/>
      <c r="HN67" s="4"/>
      <c r="HO67" s="4"/>
      <c r="HP67" s="4"/>
      <c r="HQ67" s="4"/>
      <c r="HR67" s="4"/>
    </row>
    <row r="68" spans="207:226" x14ac:dyDescent="0.25">
      <c r="GY68" s="2"/>
      <c r="GZ68" s="6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3"/>
      <c r="HL68" s="3"/>
      <c r="HM68" s="4"/>
      <c r="HN68" s="4"/>
      <c r="HO68" s="4"/>
      <c r="HP68" s="4"/>
      <c r="HQ68" s="4"/>
      <c r="HR68" s="4"/>
    </row>
    <row r="69" spans="207:226" x14ac:dyDescent="0.25">
      <c r="GY69" s="2"/>
      <c r="GZ69" s="6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3"/>
      <c r="HL69" s="3"/>
      <c r="HM69" s="4"/>
      <c r="HN69" s="4"/>
      <c r="HO69" s="4"/>
      <c r="HP69" s="4"/>
      <c r="HQ69" s="4"/>
      <c r="HR69" s="4"/>
    </row>
    <row r="70" spans="207:226" x14ac:dyDescent="0.25">
      <c r="GY70" s="2"/>
      <c r="GZ70" s="6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3"/>
      <c r="HL70" s="3"/>
      <c r="HM70" s="4"/>
      <c r="HN70" s="4"/>
      <c r="HO70" s="4"/>
      <c r="HP70" s="4"/>
      <c r="HQ70" s="4"/>
      <c r="HR70" s="4"/>
    </row>
    <row r="71" spans="207:226" x14ac:dyDescent="0.25">
      <c r="GY71" s="2"/>
      <c r="GZ71" s="6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3"/>
      <c r="HL71" s="3"/>
      <c r="HM71" s="4"/>
      <c r="HN71" s="4"/>
      <c r="HO71" s="4"/>
      <c r="HP71" s="4"/>
      <c r="HQ71" s="4"/>
      <c r="HR71" s="4"/>
    </row>
    <row r="72" spans="207:226" x14ac:dyDescent="0.25">
      <c r="GY72" s="2"/>
      <c r="GZ72" s="6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3"/>
      <c r="HL72" s="3"/>
      <c r="HM72" s="4"/>
      <c r="HN72" s="4"/>
      <c r="HO72" s="4"/>
      <c r="HP72" s="4"/>
      <c r="HQ72" s="4"/>
      <c r="HR72" s="4"/>
    </row>
    <row r="73" spans="207:226" x14ac:dyDescent="0.25">
      <c r="GY73" s="2"/>
      <c r="GZ73" s="6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3"/>
      <c r="HL73" s="3"/>
      <c r="HM73" s="4"/>
      <c r="HN73" s="4"/>
      <c r="HO73" s="4"/>
      <c r="HP73" s="4"/>
      <c r="HQ73" s="4"/>
      <c r="HR73" s="4"/>
    </row>
    <row r="74" spans="207:226" x14ac:dyDescent="0.25">
      <c r="GY74" s="2"/>
      <c r="GZ74" s="6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3"/>
      <c r="HL74" s="3"/>
      <c r="HM74" s="4"/>
      <c r="HN74" s="4"/>
      <c r="HO74" s="4"/>
      <c r="HP74" s="4"/>
      <c r="HQ74" s="4"/>
      <c r="HR74" s="4"/>
    </row>
    <row r="75" spans="207:226" x14ac:dyDescent="0.25">
      <c r="GY75" s="2"/>
      <c r="GZ75" s="6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3"/>
      <c r="HL75" s="3"/>
      <c r="HM75" s="4"/>
      <c r="HN75" s="4"/>
      <c r="HO75" s="4"/>
      <c r="HP75" s="4"/>
      <c r="HQ75" s="4"/>
      <c r="HR75" s="4"/>
    </row>
    <row r="76" spans="207:226" x14ac:dyDescent="0.25">
      <c r="GY76" s="2"/>
      <c r="GZ76" s="6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3"/>
      <c r="HL76" s="3"/>
      <c r="HM76" s="4"/>
      <c r="HN76" s="4"/>
      <c r="HO76" s="4"/>
      <c r="HP76" s="4"/>
      <c r="HQ76" s="4"/>
      <c r="HR76" s="4"/>
    </row>
    <row r="77" spans="207:226" x14ac:dyDescent="0.25">
      <c r="GY77" s="2"/>
      <c r="GZ77" s="6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3"/>
      <c r="HL77" s="3"/>
      <c r="HM77" s="4"/>
      <c r="HN77" s="4"/>
      <c r="HO77" s="4"/>
      <c r="HP77" s="4"/>
      <c r="HQ77" s="4"/>
      <c r="HR77" s="4"/>
    </row>
    <row r="78" spans="207:226" x14ac:dyDescent="0.25">
      <c r="GY78" s="2"/>
      <c r="GZ78" s="6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3"/>
      <c r="HL78" s="3"/>
      <c r="HM78" s="4"/>
      <c r="HN78" s="4"/>
      <c r="HO78" s="4"/>
      <c r="HP78" s="4"/>
      <c r="HQ78" s="4"/>
      <c r="HR78" s="4"/>
    </row>
    <row r="79" spans="207:226" x14ac:dyDescent="0.25">
      <c r="GY79" s="2"/>
      <c r="GZ79" s="6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3"/>
      <c r="HL79" s="3"/>
      <c r="HM79" s="4"/>
      <c r="HN79" s="4"/>
      <c r="HO79" s="4"/>
      <c r="HP79" s="4"/>
      <c r="HQ79" s="4"/>
      <c r="HR79" s="4"/>
    </row>
    <row r="80" spans="207:226" x14ac:dyDescent="0.25">
      <c r="GY80" s="2"/>
      <c r="GZ80" s="6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3"/>
      <c r="HL80" s="3"/>
      <c r="HM80" s="4"/>
      <c r="HN80" s="4"/>
      <c r="HO80" s="4"/>
      <c r="HP80" s="4"/>
      <c r="HQ80" s="4"/>
      <c r="HR80" s="4"/>
    </row>
    <row r="81" spans="207:226" x14ac:dyDescent="0.25">
      <c r="GY81" s="2"/>
      <c r="GZ81" s="6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3"/>
      <c r="HL81" s="3"/>
      <c r="HM81" s="4"/>
      <c r="HN81" s="4"/>
      <c r="HO81" s="4"/>
      <c r="HP81" s="4"/>
      <c r="HQ81" s="4"/>
      <c r="HR81" s="4"/>
    </row>
    <row r="82" spans="207:226" x14ac:dyDescent="0.25">
      <c r="GY82" s="2"/>
      <c r="GZ82" s="6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3"/>
      <c r="HL82" s="3"/>
      <c r="HM82" s="4"/>
      <c r="HN82" s="4"/>
      <c r="HO82" s="4"/>
      <c r="HP82" s="4"/>
      <c r="HQ82" s="4"/>
      <c r="HR82" s="4"/>
    </row>
    <row r="83" spans="207:226" x14ac:dyDescent="0.25">
      <c r="GY83" s="2"/>
      <c r="GZ83" s="6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3"/>
      <c r="HL83" s="3"/>
      <c r="HM83" s="4"/>
      <c r="HN83" s="4"/>
      <c r="HO83" s="4"/>
      <c r="HP83" s="4"/>
      <c r="HQ83" s="4"/>
      <c r="HR83" s="4"/>
    </row>
    <row r="84" spans="207:226" x14ac:dyDescent="0.25">
      <c r="GY84" s="2"/>
      <c r="GZ84" s="6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3"/>
      <c r="HL84" s="3"/>
      <c r="HM84" s="4"/>
      <c r="HN84" s="4"/>
      <c r="HO84" s="4"/>
      <c r="HP84" s="4"/>
      <c r="HQ84" s="4"/>
      <c r="HR84" s="4"/>
    </row>
    <row r="85" spans="207:226" x14ac:dyDescent="0.25">
      <c r="GY85" s="2"/>
      <c r="GZ85" s="6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3"/>
      <c r="HL85" s="3"/>
      <c r="HM85" s="4"/>
      <c r="HN85" s="4"/>
      <c r="HO85" s="4"/>
      <c r="HP85" s="4"/>
      <c r="HQ85" s="4"/>
      <c r="HR85" s="4"/>
    </row>
    <row r="86" spans="207:226" x14ac:dyDescent="0.25">
      <c r="GY86" s="2"/>
      <c r="GZ86" s="6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3"/>
      <c r="HL86" s="3"/>
      <c r="HM86" s="4"/>
      <c r="HN86" s="4"/>
      <c r="HO86" s="4"/>
      <c r="HP86" s="4"/>
      <c r="HQ86" s="4"/>
      <c r="HR86" s="4"/>
    </row>
    <row r="87" spans="207:226" x14ac:dyDescent="0.25">
      <c r="GY87" s="2"/>
      <c r="GZ87" s="6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3"/>
      <c r="HL87" s="3"/>
      <c r="HM87" s="4"/>
      <c r="HN87" s="4"/>
      <c r="HO87" s="4"/>
      <c r="HP87" s="4"/>
      <c r="HQ87" s="4"/>
      <c r="HR87" s="4"/>
    </row>
    <row r="88" spans="207:226" x14ac:dyDescent="0.25">
      <c r="GY88" s="2"/>
      <c r="GZ88" s="6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3"/>
      <c r="HL88" s="3"/>
      <c r="HM88" s="4"/>
      <c r="HN88" s="4"/>
      <c r="HO88" s="4"/>
      <c r="HP88" s="4"/>
      <c r="HQ88" s="4"/>
      <c r="HR88" s="4"/>
    </row>
    <row r="89" spans="207:226" x14ac:dyDescent="0.25">
      <c r="GY89" s="2"/>
      <c r="GZ89" s="6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3"/>
      <c r="HL89" s="3"/>
      <c r="HM89" s="4"/>
      <c r="HN89" s="4"/>
      <c r="HO89" s="4"/>
      <c r="HP89" s="4"/>
      <c r="HQ89" s="4"/>
      <c r="HR89" s="4"/>
    </row>
    <row r="90" spans="207:226" x14ac:dyDescent="0.25">
      <c r="GY90" s="2"/>
      <c r="GZ90" s="6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3"/>
      <c r="HL90" s="3"/>
      <c r="HM90" s="4"/>
      <c r="HN90" s="4"/>
      <c r="HO90" s="4"/>
      <c r="HP90" s="4"/>
      <c r="HQ90" s="4"/>
      <c r="HR90" s="4"/>
    </row>
    <row r="91" spans="207:226" x14ac:dyDescent="0.25">
      <c r="GY91" s="2"/>
      <c r="GZ91" s="6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3"/>
      <c r="HL91" s="3"/>
      <c r="HM91" s="4"/>
      <c r="HN91" s="4"/>
      <c r="HO91" s="4"/>
      <c r="HP91" s="4"/>
      <c r="HQ91" s="4"/>
      <c r="HR91" s="4"/>
    </row>
    <row r="92" spans="207:226" x14ac:dyDescent="0.25">
      <c r="GY92" s="2"/>
      <c r="GZ92" s="6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3"/>
      <c r="HL92" s="3"/>
      <c r="HM92" s="4"/>
      <c r="HN92" s="4"/>
      <c r="HO92" s="4"/>
      <c r="HP92" s="4"/>
      <c r="HQ92" s="4"/>
      <c r="HR92" s="4"/>
    </row>
    <row r="93" spans="207:226" x14ac:dyDescent="0.25">
      <c r="GY93" s="2"/>
      <c r="GZ93" s="6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3"/>
      <c r="HL93" s="3"/>
      <c r="HM93" s="4"/>
      <c r="HN93" s="4"/>
      <c r="HO93" s="4"/>
      <c r="HP93" s="4"/>
      <c r="HQ93" s="4"/>
      <c r="HR93" s="4"/>
    </row>
    <row r="94" spans="207:226" x14ac:dyDescent="0.25">
      <c r="GY94" s="2"/>
      <c r="GZ94" s="6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3"/>
      <c r="HL94" s="3"/>
      <c r="HM94" s="4"/>
      <c r="HN94" s="4"/>
      <c r="HO94" s="4"/>
      <c r="HP94" s="4"/>
      <c r="HQ94" s="4"/>
      <c r="HR94" s="4"/>
    </row>
    <row r="95" spans="207:226" x14ac:dyDescent="0.25">
      <c r="GY95" s="2"/>
      <c r="GZ95" s="6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3"/>
      <c r="HL95" s="3"/>
      <c r="HM95" s="4"/>
      <c r="HN95" s="4"/>
      <c r="HO95" s="4"/>
      <c r="HP95" s="4"/>
      <c r="HQ95" s="4"/>
      <c r="HR95" s="4"/>
    </row>
    <row r="96" spans="207:226" x14ac:dyDescent="0.25">
      <c r="GY96" s="2"/>
      <c r="GZ96" s="6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3"/>
      <c r="HL96" s="3"/>
      <c r="HM96" s="4"/>
      <c r="HN96" s="4"/>
      <c r="HO96" s="4"/>
      <c r="HP96" s="4"/>
      <c r="HQ96" s="4"/>
      <c r="HR96" s="4"/>
    </row>
    <row r="97" spans="207:226" x14ac:dyDescent="0.25">
      <c r="GY97" s="2"/>
      <c r="GZ97" s="6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3"/>
      <c r="HL97" s="3"/>
      <c r="HM97" s="4"/>
      <c r="HN97" s="4"/>
      <c r="HO97" s="4"/>
      <c r="HP97" s="4"/>
      <c r="HQ97" s="4"/>
      <c r="HR97" s="4"/>
    </row>
    <row r="98" spans="207:226" x14ac:dyDescent="0.25">
      <c r="GY98" s="2"/>
      <c r="GZ98" s="6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3"/>
      <c r="HL98" s="3"/>
      <c r="HM98" s="4"/>
      <c r="HN98" s="4"/>
      <c r="HO98" s="4"/>
      <c r="HP98" s="4"/>
      <c r="HQ98" s="4"/>
      <c r="HR98" s="4"/>
    </row>
    <row r="99" spans="207:226" x14ac:dyDescent="0.25">
      <c r="GY99" s="2"/>
      <c r="GZ99" s="6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3"/>
      <c r="HL99" s="3"/>
      <c r="HM99" s="4"/>
      <c r="HN99" s="4"/>
      <c r="HO99" s="4"/>
      <c r="HP99" s="4"/>
      <c r="HQ99" s="4"/>
      <c r="HR99" s="4"/>
    </row>
    <row r="100" spans="207:226" x14ac:dyDescent="0.25">
      <c r="GY100" s="2"/>
      <c r="GZ100" s="6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3"/>
      <c r="HL100" s="3"/>
      <c r="HM100" s="4"/>
      <c r="HN100" s="4"/>
      <c r="HO100" s="4"/>
      <c r="HP100" s="4"/>
      <c r="HQ100" s="4"/>
      <c r="HR100" s="4"/>
    </row>
    <row r="101" spans="207:226" x14ac:dyDescent="0.25">
      <c r="GY101" s="2"/>
      <c r="GZ101" s="6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3"/>
      <c r="HL101" s="3"/>
      <c r="HM101" s="4"/>
      <c r="HN101" s="4"/>
      <c r="HO101" s="4"/>
      <c r="HP101" s="4"/>
      <c r="HQ101" s="4"/>
      <c r="HR101" s="4"/>
    </row>
    <row r="102" spans="207:226" x14ac:dyDescent="0.25">
      <c r="GY102" s="2"/>
      <c r="GZ102" s="6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3"/>
      <c r="HL102" s="3"/>
      <c r="HM102" s="4"/>
      <c r="HN102" s="4"/>
      <c r="HO102" s="4"/>
      <c r="HP102" s="4"/>
      <c r="HQ102" s="4"/>
      <c r="HR102" s="4"/>
    </row>
    <row r="103" spans="207:226" x14ac:dyDescent="0.25">
      <c r="GY103" s="2"/>
      <c r="GZ103" s="6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3"/>
      <c r="HL103" s="3"/>
      <c r="HM103" s="4"/>
      <c r="HN103" s="4"/>
      <c r="HO103" s="4"/>
      <c r="HP103" s="4"/>
      <c r="HQ103" s="4"/>
      <c r="HR103" s="4"/>
    </row>
    <row r="104" spans="207:226" x14ac:dyDescent="0.25">
      <c r="GY104" s="2"/>
      <c r="GZ104" s="6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3"/>
      <c r="HL104" s="3"/>
      <c r="HM104" s="4"/>
      <c r="HN104" s="4"/>
      <c r="HO104" s="4"/>
      <c r="HP104" s="4"/>
      <c r="HQ104" s="4"/>
      <c r="HR104" s="4"/>
    </row>
    <row r="105" spans="207:226" x14ac:dyDescent="0.25">
      <c r="GY105" s="2"/>
      <c r="GZ105" s="6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3"/>
      <c r="HL105" s="3"/>
      <c r="HM105" s="4"/>
      <c r="HN105" s="4"/>
      <c r="HO105" s="4"/>
      <c r="HP105" s="4"/>
      <c r="HQ105" s="4"/>
      <c r="HR105" s="4"/>
    </row>
    <row r="106" spans="207:226" x14ac:dyDescent="0.25">
      <c r="GY106" s="2"/>
      <c r="GZ106" s="6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3"/>
      <c r="HL106" s="3"/>
      <c r="HM106" s="4"/>
      <c r="HN106" s="4"/>
      <c r="HO106" s="4"/>
      <c r="HP106" s="4"/>
      <c r="HQ106" s="4"/>
      <c r="HR106" s="4"/>
    </row>
    <row r="107" spans="207:226" x14ac:dyDescent="0.25">
      <c r="GY107" s="2"/>
      <c r="GZ107" s="6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3"/>
      <c r="HL107" s="3"/>
      <c r="HM107" s="4"/>
      <c r="HN107" s="4"/>
      <c r="HO107" s="4"/>
      <c r="HP107" s="4"/>
      <c r="HQ107" s="4"/>
      <c r="HR107" s="4"/>
    </row>
    <row r="108" spans="207:226" x14ac:dyDescent="0.25">
      <c r="GY108" s="2"/>
      <c r="GZ108" s="6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3"/>
      <c r="HL108" s="3"/>
      <c r="HM108" s="4"/>
      <c r="HN108" s="4"/>
      <c r="HO108" s="4"/>
      <c r="HP108" s="4"/>
      <c r="HQ108" s="4"/>
      <c r="HR108" s="4"/>
    </row>
    <row r="109" spans="207:226" x14ac:dyDescent="0.25">
      <c r="GY109" s="2"/>
      <c r="GZ109" s="6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3"/>
      <c r="HL109" s="3"/>
      <c r="HM109" s="4"/>
      <c r="HN109" s="4"/>
      <c r="HO109" s="4"/>
      <c r="HP109" s="4"/>
      <c r="HQ109" s="4"/>
      <c r="HR109" s="4"/>
    </row>
    <row r="110" spans="207:226" x14ac:dyDescent="0.25">
      <c r="GY110" s="2"/>
      <c r="GZ110" s="6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3"/>
      <c r="HL110" s="3"/>
      <c r="HM110" s="4"/>
      <c r="HN110" s="4"/>
      <c r="HO110" s="4"/>
      <c r="HP110" s="4"/>
      <c r="HQ110" s="4"/>
      <c r="HR110" s="4"/>
    </row>
    <row r="111" spans="207:226" x14ac:dyDescent="0.25">
      <c r="GY111" s="2"/>
      <c r="GZ111" s="6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3"/>
      <c r="HL111" s="3"/>
      <c r="HM111" s="4"/>
      <c r="HN111" s="4"/>
      <c r="HO111" s="4"/>
      <c r="HP111" s="4"/>
      <c r="HQ111" s="4"/>
      <c r="HR111" s="4"/>
    </row>
    <row r="112" spans="207:226" x14ac:dyDescent="0.25">
      <c r="GY112" s="2"/>
      <c r="GZ112" s="6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3"/>
      <c r="HL112" s="3"/>
      <c r="HM112" s="4"/>
      <c r="HN112" s="4"/>
      <c r="HO112" s="4"/>
      <c r="HP112" s="4"/>
      <c r="HQ112" s="4"/>
      <c r="HR112" s="4"/>
    </row>
    <row r="113" spans="207:226" x14ac:dyDescent="0.25">
      <c r="GY113" s="2"/>
      <c r="GZ113" s="6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3"/>
      <c r="HL113" s="3"/>
      <c r="HM113" s="4"/>
      <c r="HN113" s="4"/>
      <c r="HO113" s="4"/>
      <c r="HP113" s="4"/>
      <c r="HQ113" s="4"/>
      <c r="HR113" s="4"/>
    </row>
    <row r="114" spans="207:226" x14ac:dyDescent="0.25">
      <c r="GY114" s="2"/>
      <c r="GZ114" s="6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3"/>
      <c r="HL114" s="3"/>
      <c r="HM114" s="4"/>
      <c r="HN114" s="4"/>
      <c r="HO114" s="4"/>
      <c r="HP114" s="4"/>
      <c r="HQ114" s="4"/>
      <c r="HR114" s="4"/>
    </row>
    <row r="115" spans="207:226" x14ac:dyDescent="0.25">
      <c r="GY115" s="2"/>
      <c r="GZ115" s="6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3"/>
      <c r="HL115" s="3"/>
      <c r="HM115" s="4"/>
      <c r="HN115" s="4"/>
      <c r="HO115" s="4"/>
      <c r="HP115" s="4"/>
      <c r="HQ115" s="4"/>
      <c r="HR115" s="4"/>
    </row>
    <row r="116" spans="207:226" x14ac:dyDescent="0.25">
      <c r="GY116" s="2"/>
      <c r="GZ116" s="6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3"/>
      <c r="HL116" s="3"/>
      <c r="HM116" s="4"/>
      <c r="HN116" s="4"/>
      <c r="HO116" s="4"/>
      <c r="HP116" s="4"/>
      <c r="HQ116" s="4"/>
      <c r="HR116" s="4"/>
    </row>
    <row r="117" spans="207:226" x14ac:dyDescent="0.25">
      <c r="GY117" s="2"/>
      <c r="GZ117" s="6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3"/>
      <c r="HL117" s="3"/>
      <c r="HM117" s="4"/>
      <c r="HN117" s="4"/>
      <c r="HO117" s="4"/>
      <c r="HP117" s="4"/>
      <c r="HQ117" s="4"/>
      <c r="HR117" s="4"/>
    </row>
    <row r="118" spans="207:226" x14ac:dyDescent="0.25">
      <c r="GY118" s="2"/>
      <c r="GZ118" s="6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3"/>
      <c r="HL118" s="3"/>
      <c r="HM118" s="4"/>
      <c r="HN118" s="4"/>
      <c r="HO118" s="4"/>
      <c r="HP118" s="4"/>
      <c r="HQ118" s="4"/>
      <c r="HR118" s="4"/>
    </row>
    <row r="119" spans="207:226" x14ac:dyDescent="0.25">
      <c r="GY119" s="2"/>
      <c r="GZ119" s="6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3"/>
      <c r="HL119" s="3"/>
      <c r="HM119" s="4"/>
      <c r="HN119" s="4"/>
      <c r="HO119" s="4"/>
      <c r="HP119" s="4"/>
      <c r="HQ119" s="4"/>
      <c r="HR119" s="4"/>
    </row>
    <row r="120" spans="207:226" x14ac:dyDescent="0.25">
      <c r="GY120" s="2"/>
      <c r="GZ120" s="6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3"/>
      <c r="HL120" s="3"/>
      <c r="HM120" s="4"/>
      <c r="HN120" s="4"/>
      <c r="HO120" s="4"/>
      <c r="HP120" s="4"/>
      <c r="HQ120" s="4"/>
      <c r="HR120" s="4"/>
    </row>
    <row r="121" spans="207:226" x14ac:dyDescent="0.25">
      <c r="GY121" s="2"/>
      <c r="GZ121" s="6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3"/>
      <c r="HL121" s="3"/>
      <c r="HM121" s="4"/>
      <c r="HN121" s="4"/>
      <c r="HO121" s="4"/>
      <c r="HP121" s="4"/>
      <c r="HQ121" s="4"/>
      <c r="HR121" s="4"/>
    </row>
    <row r="122" spans="207:226" x14ac:dyDescent="0.25">
      <c r="GY122" s="2"/>
      <c r="GZ122" s="6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3"/>
      <c r="HL122" s="3"/>
      <c r="HM122" s="4"/>
      <c r="HN122" s="4"/>
      <c r="HO122" s="4"/>
      <c r="HP122" s="4"/>
      <c r="HQ122" s="4"/>
      <c r="HR122" s="4"/>
    </row>
    <row r="123" spans="207:226" x14ac:dyDescent="0.25">
      <c r="GY123" s="2"/>
      <c r="GZ123" s="6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3"/>
      <c r="HL123" s="3"/>
      <c r="HM123" s="4"/>
      <c r="HN123" s="4"/>
      <c r="HO123" s="4"/>
      <c r="HP123" s="4"/>
      <c r="HQ123" s="4"/>
      <c r="HR123" s="4"/>
    </row>
    <row r="124" spans="207:226" x14ac:dyDescent="0.25">
      <c r="GY124" s="2"/>
      <c r="GZ124" s="6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3"/>
      <c r="HL124" s="3"/>
      <c r="HM124" s="4"/>
      <c r="HN124" s="4"/>
      <c r="HO124" s="4"/>
      <c r="HP124" s="4"/>
      <c r="HQ124" s="4"/>
      <c r="HR124" s="4"/>
    </row>
    <row r="125" spans="207:226" x14ac:dyDescent="0.25">
      <c r="GY125" s="2"/>
      <c r="GZ125" s="6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3"/>
      <c r="HL125" s="3"/>
      <c r="HM125" s="4"/>
      <c r="HN125" s="4"/>
      <c r="HO125" s="4"/>
      <c r="HP125" s="4"/>
      <c r="HQ125" s="4"/>
      <c r="HR125" s="4"/>
    </row>
    <row r="126" spans="207:226" x14ac:dyDescent="0.25">
      <c r="GY126" s="2"/>
      <c r="GZ126" s="6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3"/>
      <c r="HL126" s="3"/>
      <c r="HM126" s="4"/>
      <c r="HN126" s="4"/>
      <c r="HO126" s="4"/>
      <c r="HP126" s="4"/>
      <c r="HQ126" s="4"/>
      <c r="HR126" s="4"/>
    </row>
    <row r="127" spans="207:226" x14ac:dyDescent="0.25">
      <c r="GY127" s="2"/>
      <c r="GZ127" s="6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3"/>
      <c r="HL127" s="3"/>
      <c r="HM127" s="4"/>
      <c r="HN127" s="4"/>
      <c r="HO127" s="4"/>
      <c r="HP127" s="4"/>
      <c r="HQ127" s="4"/>
      <c r="HR127" s="4"/>
    </row>
    <row r="128" spans="207:226" x14ac:dyDescent="0.25">
      <c r="GY128" s="2"/>
      <c r="GZ128" s="6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3"/>
      <c r="HL128" s="3"/>
      <c r="HM128" s="4"/>
      <c r="HN128" s="4"/>
      <c r="HO128" s="4"/>
      <c r="HP128" s="4"/>
      <c r="HQ128" s="4"/>
      <c r="HR128" s="4"/>
    </row>
    <row r="129" spans="207:226" x14ac:dyDescent="0.25">
      <c r="GY129" s="2"/>
      <c r="GZ129" s="6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3"/>
      <c r="HL129" s="3"/>
      <c r="HM129" s="4"/>
      <c r="HN129" s="4"/>
      <c r="HO129" s="4"/>
      <c r="HP129" s="4"/>
      <c r="HQ129" s="4"/>
      <c r="HR129" s="4"/>
    </row>
    <row r="130" spans="207:226" x14ac:dyDescent="0.25">
      <c r="GY130" s="2"/>
      <c r="GZ130" s="6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3"/>
      <c r="HL130" s="3"/>
      <c r="HM130" s="4"/>
      <c r="HN130" s="4"/>
      <c r="HO130" s="4"/>
      <c r="HP130" s="4"/>
      <c r="HQ130" s="4"/>
      <c r="HR130" s="4"/>
    </row>
    <row r="131" spans="207:226" x14ac:dyDescent="0.25">
      <c r="GY131" s="2"/>
      <c r="GZ131" s="6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3"/>
      <c r="HL131" s="3"/>
      <c r="HM131" s="4"/>
      <c r="HN131" s="4"/>
      <c r="HO131" s="4"/>
      <c r="HP131" s="4"/>
      <c r="HQ131" s="4"/>
      <c r="HR131" s="4"/>
    </row>
    <row r="132" spans="207:226" x14ac:dyDescent="0.25">
      <c r="GY132" s="2"/>
      <c r="GZ132" s="6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3"/>
      <c r="HL132" s="3"/>
      <c r="HM132" s="4"/>
      <c r="HN132" s="4"/>
      <c r="HO132" s="4"/>
      <c r="HP132" s="4"/>
      <c r="HQ132" s="4"/>
      <c r="HR132" s="4"/>
    </row>
    <row r="133" spans="207:226" x14ac:dyDescent="0.25">
      <c r="GY133" s="2"/>
      <c r="GZ133" s="6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3"/>
      <c r="HL133" s="3"/>
      <c r="HM133" s="4"/>
      <c r="HN133" s="4"/>
      <c r="HO133" s="4"/>
      <c r="HP133" s="4"/>
      <c r="HQ133" s="4"/>
      <c r="HR133" s="4"/>
    </row>
    <row r="134" spans="207:226" x14ac:dyDescent="0.25">
      <c r="GY134" s="2"/>
      <c r="GZ134" s="6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3"/>
      <c r="HL134" s="3"/>
      <c r="HM134" s="4"/>
      <c r="HN134" s="4"/>
      <c r="HO134" s="4"/>
      <c r="HP134" s="4"/>
      <c r="HQ134" s="4"/>
      <c r="HR134" s="4"/>
    </row>
    <row r="135" spans="207:226" x14ac:dyDescent="0.25">
      <c r="GY135" s="2"/>
      <c r="GZ135" s="6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3"/>
      <c r="HL135" s="3"/>
      <c r="HM135" s="4"/>
      <c r="HN135" s="4"/>
      <c r="HO135" s="4"/>
      <c r="HP135" s="4"/>
      <c r="HQ135" s="4"/>
      <c r="HR135" s="4"/>
    </row>
    <row r="136" spans="207:226" x14ac:dyDescent="0.25">
      <c r="GY136" s="2"/>
      <c r="GZ136" s="6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3"/>
      <c r="HL136" s="3"/>
      <c r="HM136" s="4"/>
      <c r="HN136" s="4"/>
      <c r="HO136" s="4"/>
      <c r="HP136" s="4"/>
      <c r="HQ136" s="4"/>
      <c r="HR136" s="4"/>
    </row>
    <row r="137" spans="207:226" x14ac:dyDescent="0.25">
      <c r="GY137" s="2"/>
      <c r="GZ137" s="6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3"/>
      <c r="HL137" s="3"/>
      <c r="HM137" s="4"/>
      <c r="HN137" s="4"/>
      <c r="HO137" s="4"/>
      <c r="HP137" s="4"/>
      <c r="HQ137" s="4"/>
      <c r="HR137" s="4"/>
    </row>
    <row r="138" spans="207:226" x14ac:dyDescent="0.25">
      <c r="GY138" s="2"/>
      <c r="GZ138" s="6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3"/>
      <c r="HL138" s="3"/>
      <c r="HM138" s="4"/>
      <c r="HN138" s="4"/>
      <c r="HO138" s="4"/>
      <c r="HP138" s="4"/>
      <c r="HQ138" s="4"/>
      <c r="HR138" s="4"/>
    </row>
    <row r="139" spans="207:226" x14ac:dyDescent="0.25">
      <c r="GY139" s="2"/>
      <c r="GZ139" s="6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3"/>
      <c r="HL139" s="3"/>
      <c r="HM139" s="4"/>
      <c r="HN139" s="4"/>
      <c r="HO139" s="4"/>
      <c r="HP139" s="4"/>
      <c r="HQ139" s="4"/>
      <c r="HR139" s="4"/>
    </row>
    <row r="140" spans="207:226" x14ac:dyDescent="0.25">
      <c r="GY140" s="2"/>
      <c r="GZ140" s="6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3"/>
      <c r="HL140" s="3"/>
      <c r="HM140" s="4"/>
      <c r="HN140" s="4"/>
      <c r="HO140" s="4"/>
      <c r="HP140" s="4"/>
      <c r="HQ140" s="4"/>
      <c r="HR140" s="4"/>
    </row>
    <row r="141" spans="207:226" x14ac:dyDescent="0.25">
      <c r="GY141" s="2"/>
      <c r="GZ141" s="6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3"/>
      <c r="HL141" s="3"/>
      <c r="HM141" s="4"/>
      <c r="HN141" s="4"/>
      <c r="HO141" s="4"/>
      <c r="HP141" s="4"/>
      <c r="HQ141" s="4"/>
      <c r="HR141" s="4"/>
    </row>
    <row r="142" spans="207:226" x14ac:dyDescent="0.25">
      <c r="GY142" s="2"/>
      <c r="GZ142" s="6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3"/>
      <c r="HL142" s="3"/>
      <c r="HM142" s="4"/>
      <c r="HN142" s="4"/>
      <c r="HO142" s="4"/>
      <c r="HP142" s="4"/>
      <c r="HQ142" s="4"/>
      <c r="HR142" s="4"/>
    </row>
    <row r="143" spans="207:226" x14ac:dyDescent="0.25">
      <c r="GY143" s="2"/>
      <c r="GZ143" s="6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3"/>
      <c r="HL143" s="3"/>
      <c r="HM143" s="4"/>
      <c r="HN143" s="4"/>
      <c r="HO143" s="4"/>
      <c r="HP143" s="4"/>
      <c r="HQ143" s="4"/>
      <c r="HR143" s="4"/>
    </row>
    <row r="144" spans="207:226" x14ac:dyDescent="0.25">
      <c r="GY144" s="2"/>
      <c r="GZ144" s="6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3"/>
      <c r="HL144" s="3"/>
      <c r="HM144" s="4"/>
      <c r="HN144" s="4"/>
      <c r="HO144" s="4"/>
      <c r="HP144" s="4"/>
      <c r="HQ144" s="4"/>
      <c r="HR144" s="4"/>
    </row>
    <row r="145" spans="207:226" x14ac:dyDescent="0.25">
      <c r="GY145" s="2"/>
      <c r="GZ145" s="6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3"/>
      <c r="HL145" s="3"/>
      <c r="HM145" s="4"/>
      <c r="HN145" s="4"/>
      <c r="HO145" s="4"/>
      <c r="HP145" s="4"/>
      <c r="HQ145" s="4"/>
      <c r="HR145" s="4"/>
    </row>
    <row r="146" spans="207:226" x14ac:dyDescent="0.25">
      <c r="GY146" s="2"/>
      <c r="GZ146" s="6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3"/>
      <c r="HL146" s="3"/>
      <c r="HM146" s="4"/>
      <c r="HN146" s="4"/>
      <c r="HO146" s="4"/>
      <c r="HP146" s="4"/>
      <c r="HQ146" s="4"/>
      <c r="HR146" s="4"/>
    </row>
    <row r="147" spans="207:226" x14ac:dyDescent="0.25">
      <c r="GY147" s="2"/>
      <c r="GZ147" s="6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3"/>
      <c r="HL147" s="3"/>
      <c r="HM147" s="4"/>
      <c r="HN147" s="4"/>
      <c r="HO147" s="4"/>
      <c r="HP147" s="4"/>
      <c r="HQ147" s="4"/>
      <c r="HR147" s="4"/>
    </row>
    <row r="148" spans="207:226" x14ac:dyDescent="0.25">
      <c r="GY148" s="2"/>
      <c r="GZ148" s="6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3"/>
      <c r="HL148" s="3"/>
      <c r="HM148" s="4"/>
      <c r="HN148" s="4"/>
      <c r="HO148" s="4"/>
      <c r="HP148" s="4"/>
      <c r="HQ148" s="4"/>
      <c r="HR148" s="4"/>
    </row>
    <row r="149" spans="207:226" x14ac:dyDescent="0.25">
      <c r="GY149" s="2"/>
      <c r="GZ149" s="6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3"/>
      <c r="HL149" s="3"/>
      <c r="HM149" s="4"/>
      <c r="HN149" s="4"/>
      <c r="HO149" s="4"/>
      <c r="HP149" s="4"/>
      <c r="HQ149" s="4"/>
      <c r="HR149" s="4"/>
    </row>
    <row r="150" spans="207:226" x14ac:dyDescent="0.25">
      <c r="GY150" s="2"/>
      <c r="GZ150" s="6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3"/>
      <c r="HL150" s="3"/>
      <c r="HM150" s="4"/>
      <c r="HN150" s="4"/>
      <c r="HO150" s="4"/>
      <c r="HP150" s="4"/>
      <c r="HQ150" s="4"/>
      <c r="HR150" s="4"/>
    </row>
    <row r="151" spans="207:226" x14ac:dyDescent="0.25">
      <c r="GY151" s="2"/>
      <c r="GZ151" s="6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3"/>
      <c r="HL151" s="3"/>
      <c r="HM151" s="4"/>
      <c r="HN151" s="4"/>
      <c r="HO151" s="4"/>
      <c r="HP151" s="4"/>
      <c r="HQ151" s="4"/>
      <c r="HR151" s="4"/>
    </row>
    <row r="152" spans="207:226" x14ac:dyDescent="0.25">
      <c r="GY152" s="2"/>
      <c r="GZ152" s="6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3"/>
      <c r="HL152" s="3"/>
      <c r="HM152" s="4"/>
      <c r="HN152" s="4"/>
      <c r="HO152" s="4"/>
      <c r="HP152" s="4"/>
      <c r="HQ152" s="4"/>
      <c r="HR152" s="4"/>
    </row>
    <row r="153" spans="207:226" x14ac:dyDescent="0.25">
      <c r="GY153" s="2"/>
      <c r="GZ153" s="6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3"/>
      <c r="HL153" s="3"/>
      <c r="HM153" s="4"/>
      <c r="HN153" s="4"/>
      <c r="HO153" s="4"/>
      <c r="HP153" s="4"/>
      <c r="HQ153" s="4"/>
      <c r="HR153" s="4"/>
    </row>
    <row r="154" spans="207:226" x14ac:dyDescent="0.25">
      <c r="GY154" s="2"/>
      <c r="GZ154" s="6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3"/>
      <c r="HL154" s="3"/>
      <c r="HM154" s="4"/>
      <c r="HN154" s="4"/>
      <c r="HO154" s="4"/>
      <c r="HP154" s="4"/>
      <c r="HQ154" s="4"/>
      <c r="HR154" s="4"/>
    </row>
    <row r="155" spans="207:226" x14ac:dyDescent="0.25">
      <c r="GY155" s="2"/>
      <c r="GZ155" s="6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3"/>
      <c r="HL155" s="3"/>
      <c r="HM155" s="4"/>
      <c r="HN155" s="4"/>
      <c r="HO155" s="4"/>
      <c r="HP155" s="4"/>
      <c r="HQ155" s="4"/>
      <c r="HR155" s="4"/>
    </row>
    <row r="156" spans="207:226" x14ac:dyDescent="0.25">
      <c r="GY156" s="2"/>
      <c r="GZ156" s="6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3"/>
      <c r="HL156" s="3"/>
      <c r="HM156" s="4"/>
      <c r="HN156" s="4"/>
      <c r="HO156" s="4"/>
      <c r="HP156" s="4"/>
      <c r="HQ156" s="4"/>
      <c r="HR156" s="4"/>
    </row>
    <row r="157" spans="207:226" x14ac:dyDescent="0.25">
      <c r="GY157" s="2"/>
      <c r="GZ157" s="6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3"/>
      <c r="HL157" s="3"/>
      <c r="HM157" s="4"/>
      <c r="HN157" s="4"/>
      <c r="HO157" s="4"/>
      <c r="HP157" s="4"/>
      <c r="HQ157" s="4"/>
      <c r="HR157" s="4"/>
    </row>
    <row r="158" spans="207:226" x14ac:dyDescent="0.25">
      <c r="GY158" s="2"/>
      <c r="GZ158" s="6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3"/>
      <c r="HL158" s="3"/>
      <c r="HM158" s="4"/>
      <c r="HN158" s="4"/>
      <c r="HO158" s="4"/>
      <c r="HP158" s="4"/>
      <c r="HQ158" s="4"/>
      <c r="HR158" s="4"/>
    </row>
    <row r="159" spans="207:226" x14ac:dyDescent="0.25">
      <c r="GY159" s="2"/>
      <c r="GZ159" s="6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3"/>
      <c r="HL159" s="3"/>
      <c r="HM159" s="4"/>
      <c r="HN159" s="4"/>
      <c r="HO159" s="4"/>
      <c r="HP159" s="4"/>
      <c r="HQ159" s="4"/>
      <c r="HR159" s="4"/>
    </row>
    <row r="160" spans="207:226" x14ac:dyDescent="0.25">
      <c r="GY160" s="2"/>
      <c r="GZ160" s="6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3"/>
      <c r="HL160" s="3"/>
      <c r="HM160" s="4"/>
      <c r="HN160" s="4"/>
      <c r="HO160" s="4"/>
      <c r="HP160" s="4"/>
      <c r="HQ160" s="4"/>
      <c r="HR160" s="4"/>
    </row>
    <row r="161" spans="207:226" x14ac:dyDescent="0.25">
      <c r="GY161" s="2"/>
      <c r="GZ161" s="6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3"/>
      <c r="HL161" s="3"/>
      <c r="HM161" s="4"/>
      <c r="HN161" s="4"/>
      <c r="HO161" s="4"/>
      <c r="HP161" s="4"/>
      <c r="HQ161" s="4"/>
      <c r="HR161" s="4"/>
    </row>
    <row r="162" spans="207:226" x14ac:dyDescent="0.25">
      <c r="GY162" s="2"/>
      <c r="GZ162" s="6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3"/>
      <c r="HL162" s="3"/>
      <c r="HM162" s="4"/>
      <c r="HN162" s="4"/>
      <c r="HO162" s="4"/>
      <c r="HP162" s="4"/>
      <c r="HQ162" s="4"/>
      <c r="HR162" s="4"/>
    </row>
    <row r="163" spans="207:226" x14ac:dyDescent="0.25">
      <c r="GY163" s="2"/>
      <c r="GZ163" s="6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3"/>
      <c r="HL163" s="3"/>
      <c r="HM163" s="4"/>
      <c r="HN163" s="4"/>
      <c r="HO163" s="4"/>
      <c r="HP163" s="4"/>
      <c r="HQ163" s="4"/>
      <c r="HR163" s="4"/>
    </row>
    <row r="164" spans="207:226" x14ac:dyDescent="0.25">
      <c r="GY164" s="2"/>
      <c r="GZ164" s="6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3"/>
      <c r="HL164" s="3"/>
      <c r="HM164" s="4"/>
      <c r="HN164" s="4"/>
      <c r="HO164" s="4"/>
      <c r="HP164" s="4"/>
      <c r="HQ164" s="4"/>
      <c r="HR164" s="4"/>
    </row>
    <row r="165" spans="207:226" x14ac:dyDescent="0.25">
      <c r="GY165" s="2"/>
      <c r="GZ165" s="6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3"/>
      <c r="HL165" s="3"/>
      <c r="HM165" s="4"/>
      <c r="HN165" s="4"/>
      <c r="HO165" s="4"/>
      <c r="HP165" s="4"/>
      <c r="HQ165" s="4"/>
      <c r="HR165" s="4"/>
    </row>
    <row r="166" spans="207:226" x14ac:dyDescent="0.25">
      <c r="GY166" s="2"/>
      <c r="GZ166" s="6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3"/>
      <c r="HL166" s="3"/>
      <c r="HM166" s="4"/>
      <c r="HN166" s="4"/>
      <c r="HO166" s="4"/>
      <c r="HP166" s="4"/>
      <c r="HQ166" s="4"/>
      <c r="HR166" s="4"/>
    </row>
    <row r="167" spans="207:226" x14ac:dyDescent="0.25">
      <c r="GY167" s="2"/>
      <c r="GZ167" s="6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3"/>
      <c r="HL167" s="3"/>
      <c r="HM167" s="4"/>
      <c r="HN167" s="4"/>
      <c r="HO167" s="4"/>
      <c r="HP167" s="4"/>
      <c r="HQ167" s="4"/>
      <c r="HR167" s="4"/>
    </row>
    <row r="168" spans="207:226" x14ac:dyDescent="0.25">
      <c r="GY168" s="2"/>
      <c r="GZ168" s="6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3"/>
      <c r="HL168" s="3"/>
      <c r="HM168" s="4"/>
      <c r="HN168" s="4"/>
      <c r="HO168" s="4"/>
      <c r="HP168" s="4"/>
      <c r="HQ168" s="4"/>
      <c r="HR168" s="4"/>
    </row>
    <row r="169" spans="207:226" x14ac:dyDescent="0.25">
      <c r="GY169" s="2"/>
      <c r="GZ169" s="6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3"/>
      <c r="HL169" s="3"/>
      <c r="HM169" s="4"/>
      <c r="HN169" s="4"/>
      <c r="HO169" s="4"/>
      <c r="HP169" s="4"/>
      <c r="HQ169" s="4"/>
      <c r="HR169" s="4"/>
    </row>
    <row r="170" spans="207:226" x14ac:dyDescent="0.25">
      <c r="GY170" s="2"/>
      <c r="GZ170" s="6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3"/>
      <c r="HL170" s="3"/>
      <c r="HM170" s="4"/>
      <c r="HN170" s="4"/>
      <c r="HO170" s="4"/>
      <c r="HP170" s="4"/>
      <c r="HQ170" s="4"/>
      <c r="HR170" s="4"/>
    </row>
    <row r="171" spans="207:226" x14ac:dyDescent="0.25">
      <c r="GY171" s="2"/>
      <c r="GZ171" s="6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3"/>
      <c r="HL171" s="3"/>
      <c r="HM171" s="4"/>
      <c r="HN171" s="4"/>
      <c r="HO171" s="4"/>
      <c r="HP171" s="4"/>
      <c r="HQ171" s="4"/>
      <c r="HR171" s="4"/>
    </row>
    <row r="172" spans="207:226" x14ac:dyDescent="0.25">
      <c r="GY172" s="2"/>
      <c r="GZ172" s="6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3"/>
      <c r="HL172" s="3"/>
      <c r="HM172" s="4"/>
      <c r="HN172" s="4"/>
      <c r="HO172" s="4"/>
      <c r="HP172" s="4"/>
      <c r="HQ172" s="4"/>
      <c r="HR172" s="4"/>
    </row>
    <row r="173" spans="207:226" x14ac:dyDescent="0.25">
      <c r="GY173" s="2"/>
      <c r="GZ173" s="6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3"/>
      <c r="HL173" s="3"/>
      <c r="HM173" s="4"/>
      <c r="HN173" s="4"/>
      <c r="HO173" s="4"/>
      <c r="HP173" s="4"/>
      <c r="HQ173" s="4"/>
      <c r="HR173" s="4"/>
    </row>
    <row r="174" spans="207:226" x14ac:dyDescent="0.25">
      <c r="GY174" s="2"/>
      <c r="GZ174" s="6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3"/>
      <c r="HL174" s="3"/>
      <c r="HM174" s="4"/>
      <c r="HN174" s="4"/>
      <c r="HO174" s="4"/>
      <c r="HP174" s="4"/>
      <c r="HQ174" s="4"/>
      <c r="HR174" s="4"/>
    </row>
    <row r="175" spans="207:226" x14ac:dyDescent="0.25">
      <c r="GY175" s="2"/>
      <c r="GZ175" s="6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3"/>
      <c r="HL175" s="3"/>
      <c r="HM175" s="4"/>
      <c r="HN175" s="4"/>
      <c r="HO175" s="4"/>
      <c r="HP175" s="4"/>
      <c r="HQ175" s="4"/>
      <c r="HR175" s="4"/>
    </row>
    <row r="176" spans="207:226" x14ac:dyDescent="0.25">
      <c r="GY176" s="2"/>
      <c r="GZ176" s="6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3"/>
      <c r="HL176" s="3"/>
      <c r="HM176" s="4"/>
      <c r="HN176" s="4"/>
      <c r="HO176" s="4"/>
      <c r="HP176" s="4"/>
      <c r="HQ176" s="4"/>
      <c r="HR176" s="4"/>
    </row>
    <row r="177" spans="207:226" x14ac:dyDescent="0.25">
      <c r="GY177" s="2"/>
      <c r="GZ177" s="6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3"/>
      <c r="HL177" s="3"/>
      <c r="HM177" s="4"/>
      <c r="HN177" s="4"/>
      <c r="HO177" s="4"/>
      <c r="HP177" s="4"/>
      <c r="HQ177" s="4"/>
      <c r="HR177" s="4"/>
    </row>
    <row r="178" spans="207:226" x14ac:dyDescent="0.25">
      <c r="GY178" s="2"/>
      <c r="GZ178" s="6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3"/>
      <c r="HL178" s="3"/>
      <c r="HM178" s="4"/>
      <c r="HN178" s="4"/>
      <c r="HO178" s="4"/>
      <c r="HP178" s="4"/>
      <c r="HQ178" s="4"/>
      <c r="HR178" s="4"/>
    </row>
    <row r="179" spans="207:226" x14ac:dyDescent="0.25">
      <c r="GY179" s="2"/>
      <c r="GZ179" s="6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3"/>
      <c r="HL179" s="3"/>
      <c r="HM179" s="4"/>
      <c r="HN179" s="4"/>
      <c r="HO179" s="4"/>
      <c r="HP179" s="4"/>
      <c r="HQ179" s="4"/>
      <c r="HR179" s="4"/>
    </row>
    <row r="180" spans="207:226" x14ac:dyDescent="0.25">
      <c r="GY180" s="2"/>
      <c r="GZ180" s="6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3"/>
      <c r="HL180" s="3"/>
      <c r="HM180" s="4"/>
      <c r="HN180" s="4"/>
      <c r="HO180" s="4"/>
      <c r="HP180" s="4"/>
      <c r="HQ180" s="4"/>
      <c r="HR180" s="4"/>
    </row>
    <row r="181" spans="207:226" x14ac:dyDescent="0.25">
      <c r="GY181" s="2"/>
      <c r="GZ181" s="6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3"/>
      <c r="HL181" s="3"/>
      <c r="HM181" s="4"/>
      <c r="HN181" s="4"/>
      <c r="HO181" s="4"/>
      <c r="HP181" s="4"/>
      <c r="HQ181" s="4"/>
      <c r="HR181" s="4"/>
    </row>
    <row r="182" spans="207:226" x14ac:dyDescent="0.25">
      <c r="GY182" s="2"/>
      <c r="GZ182" s="6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3"/>
      <c r="HL182" s="3"/>
      <c r="HM182" s="4"/>
      <c r="HN182" s="4"/>
      <c r="HO182" s="4"/>
      <c r="HP182" s="4"/>
      <c r="HQ182" s="4"/>
      <c r="HR182" s="4"/>
    </row>
    <row r="183" spans="207:226" x14ac:dyDescent="0.25">
      <c r="GY183" s="2"/>
      <c r="GZ183" s="6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3"/>
      <c r="HL183" s="3"/>
      <c r="HM183" s="4"/>
      <c r="HN183" s="4"/>
      <c r="HO183" s="4"/>
      <c r="HP183" s="4"/>
      <c r="HQ183" s="4"/>
      <c r="HR183" s="4"/>
    </row>
    <row r="184" spans="207:226" x14ac:dyDescent="0.25">
      <c r="GY184" s="2"/>
      <c r="GZ184" s="6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3"/>
      <c r="HL184" s="3"/>
      <c r="HM184" s="4"/>
      <c r="HN184" s="4"/>
      <c r="HO184" s="4"/>
      <c r="HP184" s="4"/>
      <c r="HQ184" s="4"/>
      <c r="HR184" s="4"/>
    </row>
    <row r="185" spans="207:226" x14ac:dyDescent="0.25">
      <c r="GY185" s="2"/>
      <c r="GZ185" s="6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3"/>
      <c r="HL185" s="3"/>
      <c r="HM185" s="4"/>
      <c r="HN185" s="4"/>
      <c r="HO185" s="4"/>
      <c r="HP185" s="4"/>
      <c r="HQ185" s="4"/>
      <c r="HR185" s="4"/>
    </row>
    <row r="186" spans="207:226" x14ac:dyDescent="0.25">
      <c r="GY186" s="2"/>
      <c r="GZ186" s="6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3"/>
      <c r="HL186" s="3"/>
      <c r="HM186" s="4"/>
      <c r="HN186" s="4"/>
      <c r="HO186" s="4"/>
      <c r="HP186" s="4"/>
      <c r="HQ186" s="4"/>
      <c r="HR186" s="4"/>
    </row>
    <row r="187" spans="207:226" x14ac:dyDescent="0.25">
      <c r="GY187" s="2"/>
      <c r="GZ187" s="6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3"/>
      <c r="HL187" s="3"/>
      <c r="HM187" s="4"/>
      <c r="HN187" s="4"/>
      <c r="HO187" s="4"/>
      <c r="HP187" s="4"/>
      <c r="HQ187" s="4"/>
      <c r="HR187" s="4"/>
    </row>
    <row r="188" spans="207:226" x14ac:dyDescent="0.25">
      <c r="GY188" s="2"/>
      <c r="GZ188" s="6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3"/>
      <c r="HL188" s="3"/>
      <c r="HM188" s="4"/>
      <c r="HN188" s="4"/>
      <c r="HO188" s="4"/>
      <c r="HP188" s="4"/>
      <c r="HQ188" s="4"/>
      <c r="HR188" s="4"/>
    </row>
    <row r="189" spans="207:226" x14ac:dyDescent="0.25">
      <c r="GY189" s="2"/>
      <c r="GZ189" s="6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3"/>
      <c r="HL189" s="3"/>
      <c r="HM189" s="4"/>
      <c r="HN189" s="4"/>
      <c r="HO189" s="4"/>
      <c r="HP189" s="4"/>
      <c r="HQ189" s="4"/>
      <c r="HR189" s="4"/>
    </row>
    <row r="190" spans="207:226" x14ac:dyDescent="0.25">
      <c r="GY190" s="2"/>
      <c r="GZ190" s="6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3"/>
      <c r="HL190" s="3"/>
      <c r="HM190" s="4"/>
      <c r="HN190" s="4"/>
      <c r="HO190" s="4"/>
      <c r="HP190" s="4"/>
      <c r="HQ190" s="4"/>
      <c r="HR190" s="4"/>
    </row>
    <row r="191" spans="207:226" x14ac:dyDescent="0.25">
      <c r="GY191" s="2"/>
      <c r="GZ191" s="6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3"/>
      <c r="HL191" s="3"/>
      <c r="HM191" s="4"/>
      <c r="HN191" s="4"/>
      <c r="HO191" s="4"/>
      <c r="HP191" s="4"/>
      <c r="HQ191" s="4"/>
      <c r="HR191" s="4"/>
    </row>
    <row r="192" spans="207:226" x14ac:dyDescent="0.25">
      <c r="GY192" s="2"/>
      <c r="GZ192" s="6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3"/>
      <c r="HL192" s="3"/>
      <c r="HM192" s="4"/>
      <c r="HN192" s="4"/>
      <c r="HO192" s="4"/>
      <c r="HP192" s="4"/>
      <c r="HQ192" s="4"/>
      <c r="HR192" s="4"/>
    </row>
    <row r="193" spans="207:226" x14ac:dyDescent="0.25">
      <c r="GY193" s="2"/>
      <c r="GZ193" s="6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3"/>
      <c r="HL193" s="3"/>
      <c r="HM193" s="4"/>
      <c r="HN193" s="4"/>
      <c r="HO193" s="4"/>
      <c r="HP193" s="4"/>
      <c r="HQ193" s="4"/>
      <c r="HR193" s="4"/>
    </row>
    <row r="194" spans="207:226" x14ac:dyDescent="0.25">
      <c r="GY194" s="2"/>
      <c r="GZ194" s="6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3"/>
      <c r="HL194" s="3"/>
      <c r="HM194" s="4"/>
      <c r="HN194" s="4"/>
      <c r="HO194" s="4"/>
      <c r="HP194" s="4"/>
      <c r="HQ194" s="4"/>
      <c r="HR194" s="4"/>
    </row>
    <row r="195" spans="207:226" x14ac:dyDescent="0.25">
      <c r="GY195" s="2"/>
      <c r="GZ195" s="6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3"/>
      <c r="HL195" s="3"/>
      <c r="HM195" s="4"/>
      <c r="HN195" s="4"/>
      <c r="HO195" s="4"/>
      <c r="HP195" s="4"/>
      <c r="HQ195" s="4"/>
      <c r="HR195" s="4"/>
    </row>
    <row r="196" spans="207:226" x14ac:dyDescent="0.25">
      <c r="GY196" s="2"/>
      <c r="GZ196" s="6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3"/>
      <c r="HL196" s="3"/>
      <c r="HM196" s="4"/>
      <c r="HN196" s="4"/>
      <c r="HO196" s="4"/>
      <c r="HP196" s="4"/>
      <c r="HQ196" s="4"/>
      <c r="HR196" s="4"/>
    </row>
    <row r="197" spans="207:226" x14ac:dyDescent="0.25">
      <c r="GY197" s="2"/>
      <c r="GZ197" s="6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3"/>
      <c r="HL197" s="3"/>
      <c r="HM197" s="4"/>
      <c r="HN197" s="4"/>
      <c r="HO197" s="4"/>
      <c r="HP197" s="4"/>
      <c r="HQ197" s="4"/>
      <c r="HR197" s="4"/>
    </row>
    <row r="198" spans="207:226" x14ac:dyDescent="0.25">
      <c r="GY198" s="2"/>
      <c r="GZ198" s="6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3"/>
      <c r="HL198" s="3"/>
      <c r="HM198" s="4"/>
      <c r="HN198" s="4"/>
      <c r="HO198" s="4"/>
      <c r="HP198" s="4"/>
      <c r="HQ198" s="4"/>
      <c r="HR198" s="4"/>
    </row>
    <row r="199" spans="207:226" x14ac:dyDescent="0.25">
      <c r="GY199" s="2"/>
      <c r="GZ199" s="6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3"/>
      <c r="HL199" s="3"/>
      <c r="HM199" s="4"/>
      <c r="HN199" s="4"/>
      <c r="HO199" s="4"/>
      <c r="HP199" s="4"/>
      <c r="HQ199" s="4"/>
      <c r="HR199" s="4"/>
    </row>
    <row r="200" spans="207:226" x14ac:dyDescent="0.25">
      <c r="GY200" s="2"/>
      <c r="GZ200" s="6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3"/>
      <c r="HL200" s="3"/>
      <c r="HM200" s="4"/>
      <c r="HN200" s="4"/>
      <c r="HO200" s="4"/>
      <c r="HP200" s="4"/>
      <c r="HQ200" s="4"/>
      <c r="HR200" s="4"/>
    </row>
    <row r="201" spans="207:226" x14ac:dyDescent="0.25">
      <c r="GY201" s="2"/>
      <c r="GZ201" s="6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3"/>
      <c r="HL201" s="3"/>
      <c r="HM201" s="4"/>
      <c r="HN201" s="4"/>
      <c r="HO201" s="4"/>
      <c r="HP201" s="4"/>
      <c r="HQ201" s="4"/>
      <c r="HR201" s="4"/>
    </row>
    <row r="202" spans="207:226" x14ac:dyDescent="0.25">
      <c r="GY202" s="2"/>
      <c r="GZ202" s="6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3"/>
      <c r="HL202" s="3"/>
      <c r="HM202" s="4"/>
      <c r="HN202" s="4"/>
      <c r="HO202" s="4"/>
      <c r="HP202" s="4"/>
      <c r="HQ202" s="4"/>
      <c r="HR202" s="4"/>
    </row>
    <row r="203" spans="207:226" x14ac:dyDescent="0.25">
      <c r="GY203" s="2"/>
      <c r="GZ203" s="6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3"/>
      <c r="HL203" s="3"/>
      <c r="HM203" s="4"/>
      <c r="HN203" s="4"/>
      <c r="HO203" s="4"/>
      <c r="HP203" s="4"/>
      <c r="HQ203" s="4"/>
      <c r="HR203" s="4"/>
    </row>
    <row r="204" spans="207:226" x14ac:dyDescent="0.25">
      <c r="GY204" s="2"/>
      <c r="GZ204" s="6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3"/>
      <c r="HL204" s="3"/>
      <c r="HM204" s="4"/>
      <c r="HN204" s="4"/>
      <c r="HO204" s="4"/>
      <c r="HP204" s="4"/>
      <c r="HQ204" s="4"/>
      <c r="HR204" s="4"/>
    </row>
    <row r="205" spans="207:226" x14ac:dyDescent="0.25">
      <c r="GY205" s="2"/>
      <c r="GZ205" s="6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3"/>
      <c r="HL205" s="3"/>
      <c r="HM205" s="4"/>
      <c r="HN205" s="4"/>
      <c r="HO205" s="4"/>
      <c r="HP205" s="4"/>
      <c r="HQ205" s="4"/>
      <c r="HR205" s="4"/>
    </row>
    <row r="206" spans="207:226" x14ac:dyDescent="0.25">
      <c r="GY206" s="2"/>
      <c r="GZ206" s="6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3"/>
      <c r="HL206" s="3"/>
      <c r="HM206" s="4"/>
      <c r="HN206" s="4"/>
      <c r="HO206" s="4"/>
      <c r="HP206" s="4"/>
      <c r="HQ206" s="4"/>
      <c r="HR206" s="4"/>
    </row>
    <row r="207" spans="207:226" x14ac:dyDescent="0.25">
      <c r="GY207" s="2"/>
      <c r="GZ207" s="6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3"/>
      <c r="HL207" s="3"/>
      <c r="HM207" s="4"/>
      <c r="HN207" s="4"/>
      <c r="HO207" s="4"/>
      <c r="HP207" s="4"/>
      <c r="HQ207" s="4"/>
      <c r="HR207" s="4"/>
    </row>
    <row r="208" spans="207:226" x14ac:dyDescent="0.25">
      <c r="GY208" s="2"/>
      <c r="GZ208" s="6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3"/>
      <c r="HL208" s="3"/>
      <c r="HM208" s="4"/>
      <c r="HN208" s="4"/>
      <c r="HO208" s="4"/>
      <c r="HP208" s="4"/>
      <c r="HQ208" s="4"/>
      <c r="HR208" s="4"/>
    </row>
    <row r="209" spans="207:226" x14ac:dyDescent="0.25">
      <c r="GY209" s="2"/>
      <c r="GZ209" s="6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3"/>
      <c r="HL209" s="3"/>
      <c r="HM209" s="4"/>
      <c r="HN209" s="4"/>
      <c r="HO209" s="4"/>
      <c r="HP209" s="4"/>
      <c r="HQ209" s="4"/>
      <c r="HR209" s="4"/>
    </row>
    <row r="210" spans="207:226" x14ac:dyDescent="0.25">
      <c r="GY210" s="2"/>
      <c r="GZ210" s="6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3"/>
      <c r="HL210" s="3"/>
      <c r="HM210" s="4"/>
      <c r="HN210" s="4"/>
      <c r="HO210" s="4"/>
      <c r="HP210" s="4"/>
      <c r="HQ210" s="4"/>
      <c r="HR210" s="4"/>
    </row>
    <row r="211" spans="207:226" x14ac:dyDescent="0.25">
      <c r="GY211" s="2"/>
      <c r="GZ211" s="6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3"/>
      <c r="HL211" s="3"/>
      <c r="HM211" s="4"/>
      <c r="HN211" s="4"/>
      <c r="HO211" s="4"/>
      <c r="HP211" s="4"/>
      <c r="HQ211" s="4"/>
      <c r="HR211" s="4"/>
    </row>
    <row r="212" spans="207:226" x14ac:dyDescent="0.25">
      <c r="GY212" s="2"/>
      <c r="GZ212" s="6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3"/>
      <c r="HL212" s="3"/>
      <c r="HM212" s="4"/>
      <c r="HN212" s="4"/>
      <c r="HO212" s="4"/>
      <c r="HP212" s="4"/>
      <c r="HQ212" s="4"/>
      <c r="HR212" s="4"/>
    </row>
    <row r="213" spans="207:226" x14ac:dyDescent="0.25">
      <c r="GY213" s="2"/>
      <c r="GZ213" s="6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3"/>
      <c r="HL213" s="3"/>
      <c r="HM213" s="4"/>
      <c r="HN213" s="4"/>
      <c r="HO213" s="4"/>
      <c r="HP213" s="4"/>
      <c r="HQ213" s="4"/>
      <c r="HR213" s="4"/>
    </row>
    <row r="214" spans="207:226" x14ac:dyDescent="0.25">
      <c r="GY214" s="2"/>
      <c r="GZ214" s="6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3"/>
      <c r="HL214" s="3"/>
      <c r="HM214" s="4"/>
      <c r="HN214" s="4"/>
      <c r="HO214" s="4"/>
      <c r="HP214" s="4"/>
      <c r="HQ214" s="4"/>
      <c r="HR214" s="4"/>
    </row>
    <row r="215" spans="207:226" x14ac:dyDescent="0.25">
      <c r="GY215" s="2"/>
      <c r="GZ215" s="6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3"/>
      <c r="HL215" s="3"/>
      <c r="HM215" s="4"/>
      <c r="HN215" s="4"/>
      <c r="HO215" s="4"/>
      <c r="HP215" s="4"/>
      <c r="HQ215" s="4"/>
      <c r="HR215" s="4"/>
    </row>
    <row r="216" spans="207:226" x14ac:dyDescent="0.25">
      <c r="GY216" s="2"/>
      <c r="GZ216" s="6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3"/>
      <c r="HL216" s="3"/>
      <c r="HM216" s="4"/>
      <c r="HN216" s="4"/>
      <c r="HO216" s="4"/>
      <c r="HP216" s="4"/>
      <c r="HQ216" s="4"/>
      <c r="HR216" s="4"/>
    </row>
    <row r="217" spans="207:226" x14ac:dyDescent="0.25">
      <c r="GY217" s="2"/>
      <c r="GZ217" s="6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3"/>
      <c r="HL217" s="3"/>
      <c r="HM217" s="4"/>
      <c r="HN217" s="4"/>
      <c r="HO217" s="4"/>
      <c r="HP217" s="4"/>
      <c r="HQ217" s="4"/>
      <c r="HR217" s="4"/>
    </row>
    <row r="218" spans="207:226" x14ac:dyDescent="0.25">
      <c r="GY218" s="2"/>
      <c r="GZ218" s="6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3"/>
      <c r="HL218" s="3"/>
      <c r="HM218" s="4"/>
      <c r="HN218" s="4"/>
      <c r="HO218" s="4"/>
      <c r="HP218" s="4"/>
      <c r="HQ218" s="4"/>
      <c r="HR218" s="4"/>
    </row>
    <row r="219" spans="207:226" x14ac:dyDescent="0.25">
      <c r="GY219" s="2"/>
      <c r="GZ219" s="6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3"/>
      <c r="HL219" s="3"/>
      <c r="HM219" s="4"/>
      <c r="HN219" s="4"/>
      <c r="HO219" s="4"/>
      <c r="HP219" s="4"/>
      <c r="HQ219" s="4"/>
      <c r="HR219" s="4"/>
    </row>
    <row r="220" spans="207:226" x14ac:dyDescent="0.25">
      <c r="GY220" s="2"/>
      <c r="GZ220" s="6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3"/>
      <c r="HL220" s="3"/>
      <c r="HM220" s="4"/>
      <c r="HN220" s="4"/>
      <c r="HO220" s="4"/>
      <c r="HP220" s="4"/>
      <c r="HQ220" s="4"/>
      <c r="HR220" s="4"/>
    </row>
    <row r="221" spans="207:226" x14ac:dyDescent="0.25">
      <c r="GY221" s="2"/>
      <c r="GZ221" s="6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3"/>
      <c r="HL221" s="3"/>
      <c r="HM221" s="4"/>
      <c r="HN221" s="4"/>
      <c r="HO221" s="4"/>
      <c r="HP221" s="4"/>
      <c r="HQ221" s="4"/>
      <c r="HR221" s="4"/>
    </row>
    <row r="222" spans="207:226" x14ac:dyDescent="0.25">
      <c r="GY222" s="2"/>
      <c r="GZ222" s="6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3"/>
      <c r="HL222" s="3"/>
      <c r="HM222" s="4"/>
      <c r="HN222" s="4"/>
      <c r="HO222" s="4"/>
      <c r="HP222" s="4"/>
      <c r="HQ222" s="4"/>
      <c r="HR222" s="4"/>
    </row>
    <row r="223" spans="207:226" x14ac:dyDescent="0.25">
      <c r="GY223" s="2"/>
      <c r="GZ223" s="6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3"/>
      <c r="HL223" s="3"/>
      <c r="HM223" s="4"/>
      <c r="HN223" s="4"/>
      <c r="HO223" s="4"/>
      <c r="HP223" s="4"/>
      <c r="HQ223" s="4"/>
      <c r="HR223" s="4"/>
    </row>
    <row r="224" spans="207:226" x14ac:dyDescent="0.25">
      <c r="GY224" s="2"/>
      <c r="GZ224" s="6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3"/>
      <c r="HL224" s="3"/>
      <c r="HM224" s="4"/>
      <c r="HN224" s="4"/>
      <c r="HO224" s="4"/>
      <c r="HP224" s="4"/>
      <c r="HQ224" s="4"/>
      <c r="HR224" s="4"/>
    </row>
    <row r="225" spans="207:226" x14ac:dyDescent="0.25">
      <c r="GY225" s="2"/>
      <c r="GZ225" s="6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3"/>
      <c r="HL225" s="3"/>
      <c r="HM225" s="4"/>
      <c r="HN225" s="4"/>
      <c r="HO225" s="4"/>
      <c r="HP225" s="4"/>
      <c r="HQ225" s="4"/>
      <c r="HR225" s="4"/>
    </row>
    <row r="226" spans="207:226" x14ac:dyDescent="0.25">
      <c r="GY226" s="2"/>
      <c r="GZ226" s="6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3"/>
      <c r="HL226" s="3"/>
      <c r="HM226" s="4"/>
      <c r="HN226" s="4"/>
      <c r="HO226" s="4"/>
      <c r="HP226" s="4"/>
      <c r="HQ226" s="4"/>
      <c r="HR226" s="4"/>
    </row>
    <row r="227" spans="207:226" x14ac:dyDescent="0.25">
      <c r="GY227" s="2"/>
      <c r="GZ227" s="6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3"/>
      <c r="HL227" s="3"/>
      <c r="HM227" s="4"/>
      <c r="HN227" s="4"/>
      <c r="HO227" s="4"/>
      <c r="HP227" s="4"/>
      <c r="HQ227" s="4"/>
      <c r="HR227" s="4"/>
    </row>
    <row r="228" spans="207:226" x14ac:dyDescent="0.25">
      <c r="GY228" s="2"/>
      <c r="GZ228" s="6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3"/>
      <c r="HL228" s="3"/>
      <c r="HM228" s="4"/>
      <c r="HN228" s="4"/>
      <c r="HO228" s="4"/>
      <c r="HP228" s="4"/>
      <c r="HQ228" s="4"/>
      <c r="HR228" s="4"/>
    </row>
    <row r="229" spans="207:226" x14ac:dyDescent="0.25">
      <c r="GY229" s="2"/>
      <c r="GZ229" s="6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3"/>
      <c r="HL229" s="3"/>
      <c r="HM229" s="4"/>
      <c r="HN229" s="4"/>
      <c r="HO229" s="4"/>
      <c r="HP229" s="4"/>
      <c r="HQ229" s="4"/>
      <c r="HR229" s="4"/>
    </row>
    <row r="230" spans="207:226" x14ac:dyDescent="0.25">
      <c r="GY230" s="2"/>
      <c r="GZ230" s="6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3"/>
      <c r="HL230" s="3"/>
      <c r="HM230" s="4"/>
      <c r="HN230" s="4"/>
      <c r="HO230" s="4"/>
      <c r="HP230" s="4"/>
      <c r="HQ230" s="4"/>
      <c r="HR230" s="4"/>
    </row>
    <row r="231" spans="207:226" x14ac:dyDescent="0.25">
      <c r="GY231" s="2"/>
      <c r="GZ231" s="6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3"/>
      <c r="HL231" s="3"/>
      <c r="HM231" s="4"/>
      <c r="HN231" s="4"/>
      <c r="HO231" s="4"/>
      <c r="HP231" s="4"/>
      <c r="HQ231" s="4"/>
      <c r="HR231" s="4"/>
    </row>
    <row r="232" spans="207:226" x14ac:dyDescent="0.25">
      <c r="GY232" s="2"/>
      <c r="GZ232" s="6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3"/>
      <c r="HL232" s="3"/>
      <c r="HM232" s="4"/>
      <c r="HN232" s="4"/>
      <c r="HO232" s="4"/>
      <c r="HP232" s="4"/>
      <c r="HQ232" s="4"/>
      <c r="HR232" s="4"/>
    </row>
    <row r="233" spans="207:226" x14ac:dyDescent="0.25">
      <c r="GY233" s="2"/>
      <c r="GZ233" s="6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3"/>
      <c r="HL233" s="3"/>
      <c r="HM233" s="4"/>
      <c r="HN233" s="4"/>
      <c r="HO233" s="4"/>
      <c r="HP233" s="4"/>
      <c r="HQ233" s="4"/>
      <c r="HR233" s="4"/>
    </row>
    <row r="234" spans="207:226" x14ac:dyDescent="0.25">
      <c r="GY234" s="2"/>
      <c r="GZ234" s="6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3"/>
      <c r="HL234" s="3"/>
      <c r="HM234" s="4"/>
      <c r="HN234" s="4"/>
      <c r="HO234" s="4"/>
      <c r="HP234" s="4"/>
      <c r="HQ234" s="4"/>
      <c r="HR234" s="4"/>
    </row>
    <row r="235" spans="207:226" x14ac:dyDescent="0.25">
      <c r="GY235" s="2"/>
      <c r="GZ235" s="6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3"/>
      <c r="HL235" s="3"/>
      <c r="HM235" s="4"/>
      <c r="HN235" s="4"/>
      <c r="HO235" s="4"/>
      <c r="HP235" s="4"/>
      <c r="HQ235" s="4"/>
      <c r="HR235" s="4"/>
    </row>
    <row r="236" spans="207:226" x14ac:dyDescent="0.25">
      <c r="GY236" s="2"/>
      <c r="GZ236" s="6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3"/>
      <c r="HL236" s="3"/>
      <c r="HM236" s="4"/>
      <c r="HN236" s="4"/>
      <c r="HO236" s="4"/>
      <c r="HP236" s="4"/>
      <c r="HQ236" s="4"/>
      <c r="HR236" s="4"/>
    </row>
    <row r="237" spans="207:226" x14ac:dyDescent="0.25">
      <c r="GY237" s="2"/>
      <c r="GZ237" s="6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3"/>
      <c r="HL237" s="3"/>
      <c r="HM237" s="4"/>
      <c r="HN237" s="4"/>
      <c r="HO237" s="4"/>
      <c r="HP237" s="4"/>
      <c r="HQ237" s="4"/>
      <c r="HR237" s="4"/>
    </row>
    <row r="238" spans="207:226" x14ac:dyDescent="0.25">
      <c r="GY238" s="2"/>
      <c r="GZ238" s="6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3"/>
      <c r="HL238" s="3"/>
      <c r="HM238" s="4"/>
      <c r="HN238" s="4"/>
      <c r="HO238" s="4"/>
      <c r="HP238" s="4"/>
      <c r="HQ238" s="4"/>
      <c r="HR238" s="4"/>
    </row>
    <row r="239" spans="207:226" x14ac:dyDescent="0.25">
      <c r="GY239" s="2"/>
      <c r="GZ239" s="6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3"/>
      <c r="HL239" s="3"/>
      <c r="HM239" s="4"/>
      <c r="HN239" s="4"/>
      <c r="HO239" s="4"/>
      <c r="HP239" s="4"/>
      <c r="HQ239" s="4"/>
      <c r="HR239" s="4"/>
    </row>
    <row r="240" spans="207:226" x14ac:dyDescent="0.25">
      <c r="GY240" s="2"/>
      <c r="GZ240" s="6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3"/>
      <c r="HL240" s="3"/>
      <c r="HM240" s="4"/>
      <c r="HN240" s="4"/>
      <c r="HO240" s="4"/>
      <c r="HP240" s="4"/>
      <c r="HQ240" s="4"/>
      <c r="HR240" s="4"/>
    </row>
    <row r="241" spans="207:226" x14ac:dyDescent="0.25">
      <c r="GY241" s="2"/>
      <c r="GZ241" s="6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3"/>
      <c r="HL241" s="3"/>
      <c r="HM241" s="4"/>
      <c r="HN241" s="4"/>
      <c r="HO241" s="4"/>
      <c r="HP241" s="4"/>
      <c r="HQ241" s="4"/>
      <c r="HR241" s="4"/>
    </row>
    <row r="242" spans="207:226" x14ac:dyDescent="0.25">
      <c r="GY242" s="2"/>
      <c r="GZ242" s="6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3"/>
      <c r="HL242" s="3"/>
      <c r="HM242" s="4"/>
      <c r="HN242" s="4"/>
      <c r="HO242" s="4"/>
      <c r="HP242" s="4"/>
      <c r="HQ242" s="4"/>
      <c r="HR242" s="4"/>
    </row>
    <row r="243" spans="207:226" x14ac:dyDescent="0.25">
      <c r="GY243" s="2"/>
      <c r="GZ243" s="6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3"/>
      <c r="HL243" s="3"/>
      <c r="HM243" s="4"/>
      <c r="HN243" s="4"/>
      <c r="HO243" s="4"/>
      <c r="HP243" s="4"/>
      <c r="HQ243" s="4"/>
      <c r="HR243" s="4"/>
    </row>
    <row r="244" spans="207:226" x14ac:dyDescent="0.25">
      <c r="GY244" s="2"/>
      <c r="GZ244" s="6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3"/>
      <c r="HL244" s="3"/>
      <c r="HM244" s="4"/>
      <c r="HN244" s="4"/>
      <c r="HO244" s="4"/>
      <c r="HP244" s="4"/>
      <c r="HQ244" s="4"/>
      <c r="HR244" s="4"/>
    </row>
    <row r="245" spans="207:226" x14ac:dyDescent="0.25">
      <c r="GY245" s="2"/>
      <c r="GZ245" s="6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3"/>
      <c r="HL245" s="3"/>
      <c r="HM245" s="4"/>
      <c r="HN245" s="4"/>
      <c r="HO245" s="4"/>
      <c r="HP245" s="4"/>
      <c r="HQ245" s="4"/>
      <c r="HR245" s="4"/>
    </row>
    <row r="246" spans="207:226" x14ac:dyDescent="0.25">
      <c r="GY246" s="2"/>
      <c r="GZ246" s="6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3"/>
      <c r="HL246" s="3"/>
      <c r="HM246" s="4"/>
      <c r="HN246" s="4"/>
      <c r="HO246" s="4"/>
      <c r="HP246" s="4"/>
      <c r="HQ246" s="4"/>
      <c r="HR246" s="4"/>
    </row>
    <row r="247" spans="207:226" x14ac:dyDescent="0.25">
      <c r="GY247" s="2"/>
      <c r="GZ247" s="6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3"/>
      <c r="HL247" s="3"/>
      <c r="HM247" s="4"/>
      <c r="HN247" s="4"/>
      <c r="HO247" s="4"/>
      <c r="HP247" s="4"/>
      <c r="HQ247" s="4"/>
      <c r="HR247" s="4"/>
    </row>
    <row r="248" spans="207:226" x14ac:dyDescent="0.25">
      <c r="GY248" s="2"/>
      <c r="GZ248" s="6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3"/>
      <c r="HL248" s="3"/>
      <c r="HM248" s="4"/>
      <c r="HN248" s="4"/>
      <c r="HO248" s="4"/>
      <c r="HP248" s="4"/>
      <c r="HQ248" s="4"/>
      <c r="HR248" s="4"/>
    </row>
    <row r="249" spans="207:226" x14ac:dyDescent="0.25">
      <c r="GY249" s="2"/>
      <c r="GZ249" s="6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3"/>
      <c r="HL249" s="3"/>
      <c r="HM249" s="4"/>
      <c r="HN249" s="4"/>
      <c r="HO249" s="4"/>
      <c r="HP249" s="4"/>
      <c r="HQ249" s="4"/>
      <c r="HR249" s="4"/>
    </row>
    <row r="250" spans="207:226" x14ac:dyDescent="0.25">
      <c r="GY250" s="2"/>
      <c r="GZ250" s="6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3"/>
      <c r="HL250" s="3"/>
      <c r="HM250" s="4"/>
      <c r="HN250" s="4"/>
      <c r="HO250" s="4"/>
      <c r="HP250" s="4"/>
      <c r="HQ250" s="4"/>
      <c r="HR250" s="4"/>
    </row>
    <row r="251" spans="207:226" x14ac:dyDescent="0.25">
      <c r="GY251" s="2"/>
      <c r="GZ251" s="6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3"/>
      <c r="HL251" s="3"/>
      <c r="HM251" s="4"/>
      <c r="HN251" s="4"/>
      <c r="HO251" s="4"/>
      <c r="HP251" s="4"/>
      <c r="HQ251" s="4"/>
      <c r="HR251" s="4"/>
    </row>
    <row r="252" spans="207:226" x14ac:dyDescent="0.25">
      <c r="GY252" s="2"/>
      <c r="GZ252" s="6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3"/>
      <c r="HL252" s="3"/>
      <c r="HM252" s="4"/>
      <c r="HN252" s="4"/>
      <c r="HO252" s="4"/>
      <c r="HP252" s="4"/>
      <c r="HQ252" s="4"/>
      <c r="HR252" s="4"/>
    </row>
    <row r="253" spans="207:226" x14ac:dyDescent="0.25">
      <c r="GY253" s="2"/>
      <c r="GZ253" s="6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3"/>
      <c r="HL253" s="3"/>
      <c r="HM253" s="4"/>
      <c r="HN253" s="4"/>
      <c r="HO253" s="4"/>
      <c r="HP253" s="4"/>
      <c r="HQ253" s="4"/>
      <c r="HR253" s="4"/>
    </row>
    <row r="254" spans="207:226" x14ac:dyDescent="0.25">
      <c r="GY254" s="2"/>
      <c r="GZ254" s="6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3"/>
      <c r="HL254" s="3"/>
      <c r="HM254" s="4"/>
      <c r="HN254" s="4"/>
      <c r="HO254" s="4"/>
      <c r="HP254" s="4"/>
      <c r="HQ254" s="4"/>
      <c r="HR254" s="4"/>
    </row>
    <row r="255" spans="207:226" x14ac:dyDescent="0.25">
      <c r="GY255" s="2"/>
      <c r="GZ255" s="6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3"/>
      <c r="HL255" s="3"/>
      <c r="HM255" s="4"/>
      <c r="HN255" s="4"/>
      <c r="HO255" s="4"/>
      <c r="HP255" s="4"/>
      <c r="HQ255" s="4"/>
      <c r="HR255" s="4"/>
    </row>
    <row r="256" spans="207:226" x14ac:dyDescent="0.25">
      <c r="GY256" s="2"/>
      <c r="GZ256" s="6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3"/>
      <c r="HL256" s="3"/>
      <c r="HM256" s="4"/>
      <c r="HN256" s="4"/>
      <c r="HO256" s="4"/>
      <c r="HP256" s="4"/>
      <c r="HQ256" s="4"/>
      <c r="HR256" s="4"/>
    </row>
    <row r="257" spans="207:226" x14ac:dyDescent="0.25">
      <c r="GY257" s="2"/>
      <c r="GZ257" s="6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3"/>
      <c r="HL257" s="3"/>
      <c r="HM257" s="4"/>
      <c r="HN257" s="4"/>
      <c r="HO257" s="4"/>
      <c r="HP257" s="4"/>
      <c r="HQ257" s="4"/>
      <c r="HR257" s="4"/>
    </row>
    <row r="258" spans="207:226" x14ac:dyDescent="0.25">
      <c r="GY258" s="2"/>
      <c r="GZ258" s="6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3"/>
      <c r="HL258" s="3"/>
      <c r="HM258" s="4"/>
      <c r="HN258" s="4"/>
      <c r="HO258" s="4"/>
      <c r="HP258" s="4"/>
      <c r="HQ258" s="4"/>
      <c r="HR258" s="4"/>
    </row>
    <row r="259" spans="207:226" x14ac:dyDescent="0.25">
      <c r="GY259" s="2"/>
      <c r="HD259" s="5"/>
      <c r="HE259" s="5"/>
      <c r="HF259" s="5"/>
      <c r="HG259" s="3"/>
      <c r="HH259" s="3"/>
      <c r="HI259" s="3"/>
      <c r="HJ259" s="3"/>
      <c r="HK259" s="3"/>
      <c r="HL259" s="3"/>
      <c r="HM259" s="4"/>
      <c r="HN259" s="4"/>
      <c r="HO259" s="4"/>
      <c r="HP259" s="4"/>
      <c r="HQ259" s="4"/>
      <c r="HR259" s="4"/>
    </row>
    <row r="260" spans="207:226" x14ac:dyDescent="0.25">
      <c r="GY260" s="2"/>
      <c r="HD260" s="5"/>
      <c r="HE260" s="5"/>
      <c r="HF260" s="5"/>
      <c r="HG260" s="3"/>
      <c r="HH260" s="3"/>
      <c r="HI260" s="3"/>
      <c r="HJ260" s="3"/>
      <c r="HK260" s="3"/>
      <c r="HL260" s="3"/>
      <c r="HM260" s="4"/>
      <c r="HN260" s="4"/>
      <c r="HO260" s="4"/>
      <c r="HP260" s="4"/>
      <c r="HQ260" s="4"/>
      <c r="HR260" s="4"/>
    </row>
    <row r="261" spans="207:226" x14ac:dyDescent="0.25">
      <c r="GY261" s="2"/>
      <c r="HD261" s="5"/>
      <c r="HE261" s="5"/>
      <c r="HF261" s="5"/>
      <c r="HG261" s="3"/>
      <c r="HH261" s="3"/>
      <c r="HI261" s="3"/>
      <c r="HJ261" s="3"/>
      <c r="HK261" s="3"/>
      <c r="HL261" s="3"/>
      <c r="HM261" s="4"/>
      <c r="HN261" s="4"/>
      <c r="HO261" s="4"/>
      <c r="HP261" s="4"/>
      <c r="HQ261" s="4"/>
      <c r="HR261" s="4"/>
    </row>
    <row r="262" spans="207:226" x14ac:dyDescent="0.25">
      <c r="GY262" s="2"/>
      <c r="HD262" s="5"/>
      <c r="HE262" s="5"/>
      <c r="HF262" s="5"/>
      <c r="HG262" s="3"/>
      <c r="HH262" s="3"/>
      <c r="HI262" s="3"/>
      <c r="HJ262" s="3"/>
      <c r="HK262" s="3"/>
      <c r="HL262" s="3"/>
      <c r="HM262" s="4"/>
      <c r="HN262" s="4"/>
      <c r="HO262" s="4"/>
      <c r="HP262" s="4"/>
      <c r="HQ262" s="4"/>
      <c r="HR262" s="4"/>
    </row>
    <row r="263" spans="207:226" x14ac:dyDescent="0.25">
      <c r="GY263" s="2"/>
      <c r="HD263" s="5"/>
      <c r="HE263" s="5"/>
      <c r="HF263" s="5"/>
      <c r="HG263" s="3"/>
      <c r="HH263" s="3"/>
      <c r="HI263" s="3"/>
      <c r="HJ263" s="3"/>
      <c r="HK263" s="3"/>
      <c r="HL263" s="3"/>
      <c r="HM263" s="4"/>
      <c r="HN263" s="4"/>
      <c r="HO263" s="4"/>
      <c r="HP263" s="4"/>
      <c r="HQ263" s="4"/>
      <c r="HR263" s="4"/>
    </row>
    <row r="264" spans="207:226" x14ac:dyDescent="0.25">
      <c r="GY264" s="2"/>
      <c r="HD264" s="5"/>
      <c r="HE264" s="5"/>
      <c r="HF264" s="5"/>
      <c r="HG264" s="3"/>
      <c r="HH264" s="3"/>
      <c r="HI264" s="3"/>
      <c r="HJ264" s="3"/>
      <c r="HK264" s="3"/>
      <c r="HL264" s="3"/>
      <c r="HM264" s="4"/>
      <c r="HN264" s="4"/>
      <c r="HO264" s="4"/>
      <c r="HP264" s="4"/>
      <c r="HQ264" s="4"/>
      <c r="HR264" s="4"/>
    </row>
    <row r="265" spans="207:226" x14ac:dyDescent="0.25">
      <c r="GY265" s="2"/>
      <c r="HD265" s="5"/>
      <c r="HE265" s="5"/>
      <c r="HF265" s="5"/>
      <c r="HG265" s="3"/>
      <c r="HH265" s="3"/>
      <c r="HI265" s="3"/>
      <c r="HJ265" s="3"/>
      <c r="HK265" s="3"/>
      <c r="HL265" s="3"/>
      <c r="HM265" s="4"/>
      <c r="HN265" s="4"/>
      <c r="HO265" s="4"/>
      <c r="HP265" s="4"/>
      <c r="HQ265" s="4"/>
      <c r="HR265" s="4"/>
    </row>
    <row r="266" spans="207:226" x14ac:dyDescent="0.25">
      <c r="GY266" s="2"/>
      <c r="HD266" s="5"/>
      <c r="HE266" s="5"/>
      <c r="HF266" s="5"/>
      <c r="HG266" s="3"/>
      <c r="HH266" s="3"/>
      <c r="HI266" s="3"/>
      <c r="HJ266" s="3"/>
      <c r="HK266" s="3"/>
      <c r="HL266" s="3"/>
      <c r="HM266" s="4"/>
      <c r="HN266" s="4"/>
      <c r="HO266" s="4"/>
      <c r="HP266" s="4"/>
      <c r="HQ266" s="4"/>
      <c r="HR266" s="4"/>
    </row>
    <row r="267" spans="207:226" x14ac:dyDescent="0.25">
      <c r="GY267" s="2"/>
      <c r="HD267" s="5"/>
      <c r="HE267" s="5"/>
      <c r="HF267" s="5"/>
      <c r="HG267" s="3"/>
      <c r="HH267" s="3"/>
      <c r="HI267" s="3"/>
      <c r="HJ267" s="3"/>
      <c r="HK267" s="3"/>
      <c r="HL267" s="3"/>
      <c r="HM267" s="4"/>
      <c r="HN267" s="4"/>
      <c r="HO267" s="4"/>
      <c r="HP267" s="4"/>
      <c r="HQ267" s="4"/>
      <c r="HR267" s="4"/>
    </row>
    <row r="268" spans="207:226" x14ac:dyDescent="0.25">
      <c r="GY268" s="2"/>
      <c r="HD268" s="5"/>
      <c r="HE268" s="5"/>
      <c r="HF268" s="5"/>
      <c r="HG268" s="3"/>
      <c r="HH268" s="3"/>
      <c r="HI268" s="3"/>
      <c r="HJ268" s="3"/>
      <c r="HK268" s="3"/>
      <c r="HL268" s="3"/>
      <c r="HM268" s="4"/>
      <c r="HN268" s="4"/>
      <c r="HO268" s="4"/>
      <c r="HP268" s="4"/>
      <c r="HQ268" s="4"/>
      <c r="HR268" s="4"/>
    </row>
    <row r="269" spans="207:226" x14ac:dyDescent="0.25">
      <c r="GY269" s="2"/>
      <c r="HD269" s="5"/>
      <c r="HE269" s="5"/>
      <c r="HF269" s="5"/>
      <c r="HG269" s="3"/>
      <c r="HH269" s="3"/>
      <c r="HI269" s="3"/>
      <c r="HJ269" s="3"/>
      <c r="HK269" s="3"/>
      <c r="HL269" s="3"/>
      <c r="HM269" s="4"/>
      <c r="HN269" s="4"/>
      <c r="HO269" s="4"/>
      <c r="HP269" s="4"/>
      <c r="HQ269" s="4"/>
      <c r="HR269" s="4"/>
    </row>
    <row r="270" spans="207:226" x14ac:dyDescent="0.25">
      <c r="GY270" s="2"/>
      <c r="HD270" s="5"/>
      <c r="HE270" s="5"/>
      <c r="HF270" s="5"/>
      <c r="HG270" s="3"/>
      <c r="HH270" s="3"/>
      <c r="HI270" s="3"/>
      <c r="HJ270" s="3"/>
      <c r="HK270" s="3"/>
      <c r="HL270" s="3"/>
      <c r="HM270" s="4"/>
      <c r="HN270" s="4"/>
      <c r="HO270" s="4"/>
      <c r="HP270" s="4"/>
      <c r="HQ270" s="4"/>
      <c r="HR270" s="4"/>
    </row>
    <row r="271" spans="207:226" x14ac:dyDescent="0.25">
      <c r="GY271" s="2"/>
      <c r="HD271" s="5"/>
      <c r="HE271" s="5"/>
      <c r="HF271" s="5"/>
      <c r="HG271" s="3"/>
      <c r="HH271" s="3"/>
      <c r="HI271" s="3"/>
      <c r="HJ271" s="3"/>
      <c r="HK271" s="3"/>
      <c r="HL271" s="3"/>
      <c r="HM271" s="4"/>
      <c r="HN271" s="4"/>
      <c r="HO271" s="4"/>
      <c r="HP271" s="4"/>
      <c r="HQ271" s="4"/>
      <c r="HR271" s="4"/>
    </row>
    <row r="272" spans="207:226" x14ac:dyDescent="0.25">
      <c r="GY272" s="2"/>
      <c r="HD272" s="5"/>
      <c r="HE272" s="5"/>
      <c r="HF272" s="5"/>
      <c r="HG272" s="3"/>
      <c r="HH272" s="3"/>
      <c r="HI272" s="3"/>
      <c r="HJ272" s="3"/>
      <c r="HK272" s="3"/>
      <c r="HL272" s="3"/>
      <c r="HM272" s="4"/>
      <c r="HN272" s="4"/>
      <c r="HO272" s="4"/>
      <c r="HP272" s="4"/>
      <c r="HQ272" s="4"/>
      <c r="HR272" s="4"/>
    </row>
    <row r="273" spans="207:226" x14ac:dyDescent="0.25">
      <c r="GY273" s="2"/>
      <c r="HD273" s="5"/>
      <c r="HE273" s="5"/>
      <c r="HF273" s="5"/>
      <c r="HG273" s="3"/>
      <c r="HH273" s="3"/>
      <c r="HI273" s="3"/>
      <c r="HJ273" s="3"/>
      <c r="HK273" s="3"/>
      <c r="HL273" s="3"/>
      <c r="HM273" s="4"/>
      <c r="HN273" s="4"/>
      <c r="HO273" s="4"/>
      <c r="HP273" s="4"/>
      <c r="HQ273" s="4"/>
      <c r="HR273" s="4"/>
    </row>
    <row r="274" spans="207:226" x14ac:dyDescent="0.25">
      <c r="GY274" s="2"/>
      <c r="HD274" s="5"/>
      <c r="HE274" s="5"/>
      <c r="HF274" s="5"/>
      <c r="HG274" s="3"/>
      <c r="HH274" s="3"/>
      <c r="HI274" s="3"/>
      <c r="HJ274" s="3"/>
      <c r="HK274" s="3"/>
      <c r="HL274" s="3"/>
      <c r="HM274" s="4"/>
      <c r="HN274" s="4"/>
      <c r="HO274" s="4"/>
      <c r="HP274" s="4"/>
      <c r="HQ274" s="4"/>
      <c r="HR274" s="4"/>
    </row>
    <row r="275" spans="207:226" x14ac:dyDescent="0.25">
      <c r="GY275" s="2"/>
      <c r="HD275" s="5"/>
      <c r="HE275" s="5"/>
      <c r="HF275" s="5"/>
      <c r="HG275" s="3"/>
      <c r="HH275" s="3"/>
      <c r="HI275" s="3"/>
      <c r="HJ275" s="3"/>
      <c r="HK275" s="3"/>
      <c r="HL275" s="3"/>
      <c r="HM275" s="4"/>
      <c r="HN275" s="4"/>
      <c r="HO275" s="4"/>
      <c r="HP275" s="4"/>
      <c r="HQ275" s="4"/>
      <c r="HR275" s="4"/>
    </row>
    <row r="276" spans="207:226" x14ac:dyDescent="0.25">
      <c r="GY276" s="2"/>
      <c r="HD276" s="5"/>
      <c r="HE276" s="5"/>
      <c r="HF276" s="5"/>
      <c r="HG276" s="3"/>
      <c r="HH276" s="3"/>
      <c r="HI276" s="3"/>
      <c r="HJ276" s="3"/>
      <c r="HK276" s="3"/>
      <c r="HL276" s="3"/>
      <c r="HM276" s="4"/>
      <c r="HN276" s="4"/>
      <c r="HO276" s="4"/>
      <c r="HP276" s="4"/>
      <c r="HQ276" s="4"/>
      <c r="HR276" s="4"/>
    </row>
    <row r="277" spans="207:226" x14ac:dyDescent="0.25">
      <c r="GY277" s="2"/>
      <c r="HD277" s="5"/>
      <c r="HE277" s="5"/>
      <c r="HF277" s="5"/>
      <c r="HG277" s="3"/>
      <c r="HH277" s="3"/>
      <c r="HI277" s="3"/>
      <c r="HJ277" s="3"/>
      <c r="HK277" s="3"/>
      <c r="HL277" s="3"/>
      <c r="HM277" s="4"/>
      <c r="HN277" s="4"/>
      <c r="HO277" s="4"/>
      <c r="HP277" s="4"/>
      <c r="HQ277" s="4"/>
      <c r="HR277" s="4"/>
    </row>
    <row r="278" spans="207:226" x14ac:dyDescent="0.25">
      <c r="GY278" s="2"/>
      <c r="HD278" s="5"/>
      <c r="HE278" s="5"/>
      <c r="HF278" s="5"/>
      <c r="HG278" s="3"/>
      <c r="HH278" s="3"/>
      <c r="HI278" s="3"/>
      <c r="HJ278" s="3"/>
      <c r="HK278" s="3"/>
      <c r="HL278" s="3"/>
      <c r="HM278" s="4"/>
      <c r="HN278" s="4"/>
      <c r="HO278" s="4"/>
      <c r="HP278" s="4"/>
      <c r="HQ278" s="4"/>
      <c r="HR278" s="4"/>
    </row>
    <row r="279" spans="207:226" x14ac:dyDescent="0.25">
      <c r="GY279" s="2"/>
      <c r="HD279" s="5"/>
      <c r="HE279" s="5"/>
      <c r="HF279" s="5"/>
      <c r="HG279" s="3"/>
      <c r="HH279" s="3"/>
      <c r="HI279" s="3"/>
      <c r="HJ279" s="3"/>
      <c r="HK279" s="3"/>
      <c r="HL279" s="3"/>
      <c r="HM279" s="4"/>
      <c r="HN279" s="4"/>
      <c r="HO279" s="4"/>
      <c r="HP279" s="4"/>
      <c r="HQ279" s="4"/>
      <c r="HR279" s="4"/>
    </row>
    <row r="280" spans="207:226" x14ac:dyDescent="0.25">
      <c r="GY280" s="2"/>
      <c r="HD280" s="5"/>
      <c r="HE280" s="5"/>
      <c r="HF280" s="5"/>
      <c r="HG280" s="3"/>
      <c r="HH280" s="3"/>
      <c r="HI280" s="3"/>
      <c r="HJ280" s="3"/>
      <c r="HK280" s="3"/>
      <c r="HL280" s="3"/>
      <c r="HM280" s="4"/>
      <c r="HN280" s="4"/>
      <c r="HO280" s="4"/>
      <c r="HP280" s="4"/>
      <c r="HQ280" s="4"/>
      <c r="HR280" s="4"/>
    </row>
    <row r="281" spans="207:226" x14ac:dyDescent="0.25">
      <c r="GY281" s="2"/>
      <c r="HD281" s="5"/>
      <c r="HE281" s="5"/>
      <c r="HF281" s="5"/>
      <c r="HG281" s="3"/>
      <c r="HH281" s="3"/>
      <c r="HI281" s="3"/>
      <c r="HJ281" s="3"/>
      <c r="HK281" s="3"/>
      <c r="HL281" s="3"/>
      <c r="HM281" s="4"/>
      <c r="HN281" s="4"/>
      <c r="HO281" s="4"/>
      <c r="HP281" s="4"/>
      <c r="HQ281" s="4"/>
      <c r="HR281" s="4"/>
    </row>
    <row r="282" spans="207:226" x14ac:dyDescent="0.25">
      <c r="GY282" s="2"/>
      <c r="HD282" s="5"/>
      <c r="HE282" s="5"/>
      <c r="HF282" s="5"/>
      <c r="HG282" s="3"/>
      <c r="HH282" s="3"/>
      <c r="HI282" s="3"/>
      <c r="HJ282" s="3"/>
      <c r="HK282" s="3"/>
      <c r="HL282" s="3"/>
      <c r="HM282" s="4"/>
      <c r="HN282" s="4"/>
      <c r="HO282" s="4"/>
      <c r="HP282" s="4"/>
      <c r="HQ282" s="4"/>
      <c r="HR282" s="4"/>
    </row>
    <row r="283" spans="207:226" x14ac:dyDescent="0.25">
      <c r="GY283" s="2"/>
      <c r="HD283" s="5"/>
      <c r="HE283" s="5"/>
      <c r="HF283" s="5"/>
      <c r="HG283" s="3"/>
      <c r="HH283" s="3"/>
      <c r="HI283" s="3"/>
      <c r="HJ283" s="3"/>
      <c r="HK283" s="3"/>
      <c r="HL283" s="3"/>
      <c r="HM283" s="4"/>
      <c r="HN283" s="4"/>
      <c r="HO283" s="4"/>
      <c r="HP283" s="4"/>
      <c r="HQ283" s="4"/>
      <c r="HR283" s="4"/>
    </row>
    <row r="284" spans="207:226" x14ac:dyDescent="0.25">
      <c r="GY284" s="2"/>
      <c r="HD284" s="5"/>
      <c r="HE284" s="5"/>
      <c r="HF284" s="5"/>
      <c r="HG284" s="3"/>
      <c r="HH284" s="3"/>
      <c r="HI284" s="3"/>
      <c r="HJ284" s="3"/>
      <c r="HK284" s="3"/>
      <c r="HL284" s="3"/>
      <c r="HM284" s="4"/>
      <c r="HN284" s="4"/>
      <c r="HO284" s="4"/>
      <c r="HP284" s="4"/>
      <c r="HQ284" s="4"/>
      <c r="HR284" s="4"/>
    </row>
    <row r="285" spans="207:226" x14ac:dyDescent="0.25">
      <c r="GY285" s="2"/>
      <c r="HD285" s="5"/>
      <c r="HE285" s="5"/>
      <c r="HF285" s="5"/>
      <c r="HG285" s="3"/>
      <c r="HH285" s="3"/>
      <c r="HI285" s="3"/>
      <c r="HJ285" s="3"/>
      <c r="HK285" s="3"/>
      <c r="HL285" s="3"/>
      <c r="HM285" s="4"/>
      <c r="HN285" s="4"/>
      <c r="HO285" s="4"/>
      <c r="HP285" s="4"/>
      <c r="HQ285" s="4"/>
      <c r="HR285" s="4"/>
    </row>
    <row r="286" spans="207:226" x14ac:dyDescent="0.25">
      <c r="GY286" s="2"/>
      <c r="HD286" s="5"/>
      <c r="HE286" s="5"/>
      <c r="HF286" s="5"/>
      <c r="HG286" s="3"/>
      <c r="HH286" s="3"/>
      <c r="HI286" s="3"/>
      <c r="HJ286" s="3"/>
      <c r="HK286" s="3"/>
      <c r="HL286" s="3"/>
      <c r="HM286" s="4"/>
      <c r="HN286" s="4"/>
      <c r="HO286" s="4"/>
      <c r="HP286" s="4"/>
      <c r="HQ286" s="4"/>
      <c r="HR286" s="4"/>
    </row>
    <row r="287" spans="207:226" x14ac:dyDescent="0.25">
      <c r="GY287" s="2"/>
      <c r="HD287" s="5"/>
      <c r="HE287" s="5"/>
      <c r="HF287" s="5"/>
      <c r="HG287" s="3"/>
      <c r="HH287" s="3"/>
      <c r="HI287" s="3"/>
      <c r="HJ287" s="3"/>
      <c r="HK287" s="3"/>
      <c r="HL287" s="3"/>
      <c r="HM287" s="4"/>
      <c r="HN287" s="4"/>
      <c r="HO287" s="4"/>
      <c r="HP287" s="4"/>
      <c r="HQ287" s="4"/>
      <c r="HR287" s="4"/>
    </row>
    <row r="288" spans="207:226" x14ac:dyDescent="0.25">
      <c r="GY288" s="2"/>
      <c r="HD288" s="5"/>
      <c r="HE288" s="5"/>
      <c r="HF288" s="5"/>
      <c r="HG288" s="3"/>
      <c r="HH288" s="3"/>
      <c r="HI288" s="3"/>
      <c r="HJ288" s="3"/>
      <c r="HK288" s="3"/>
      <c r="HL288" s="3"/>
      <c r="HM288" s="4"/>
      <c r="HN288" s="4"/>
      <c r="HO288" s="4"/>
      <c r="HP288" s="4"/>
      <c r="HQ288" s="4"/>
      <c r="HR288" s="4"/>
    </row>
    <row r="289" spans="207:226" x14ac:dyDescent="0.25">
      <c r="GY289" s="2"/>
      <c r="HD289" s="5"/>
      <c r="HE289" s="5"/>
      <c r="HF289" s="5"/>
      <c r="HG289" s="3"/>
      <c r="HH289" s="3"/>
      <c r="HI289" s="3"/>
      <c r="HJ289" s="3"/>
      <c r="HK289" s="3"/>
      <c r="HL289" s="3"/>
      <c r="HM289" s="4"/>
      <c r="HN289" s="4"/>
      <c r="HO289" s="4"/>
      <c r="HP289" s="4"/>
      <c r="HQ289" s="4"/>
      <c r="HR289" s="4"/>
    </row>
    <row r="290" spans="207:226" x14ac:dyDescent="0.25">
      <c r="GY290" s="2"/>
      <c r="HD290" s="5"/>
      <c r="HE290" s="5"/>
      <c r="HF290" s="5"/>
      <c r="HG290" s="3"/>
      <c r="HH290" s="3"/>
      <c r="HI290" s="3"/>
      <c r="HJ290" s="3"/>
      <c r="HK290" s="3"/>
      <c r="HL290" s="3"/>
      <c r="HM290" s="4"/>
      <c r="HN290" s="4"/>
      <c r="HO290" s="4"/>
      <c r="HP290" s="4"/>
      <c r="HQ290" s="4"/>
      <c r="HR290" s="4"/>
    </row>
    <row r="291" spans="207:226" x14ac:dyDescent="0.25">
      <c r="GY291" s="2"/>
      <c r="HD291" s="5"/>
      <c r="HE291" s="5"/>
      <c r="HF291" s="5"/>
      <c r="HG291" s="3"/>
      <c r="HH291" s="3"/>
      <c r="HI291" s="3"/>
      <c r="HJ291" s="3"/>
      <c r="HK291" s="3"/>
      <c r="HL291" s="3"/>
      <c r="HM291" s="4"/>
      <c r="HN291" s="4"/>
      <c r="HO291" s="4"/>
      <c r="HP291" s="4"/>
      <c r="HQ291" s="4"/>
      <c r="HR291" s="4"/>
    </row>
    <row r="292" spans="207:226" x14ac:dyDescent="0.25">
      <c r="GY292" s="2"/>
      <c r="HD292" s="5"/>
      <c r="HE292" s="5"/>
      <c r="HF292" s="5"/>
      <c r="HG292" s="3"/>
      <c r="HH292" s="3"/>
      <c r="HI292" s="3"/>
      <c r="HJ292" s="3"/>
      <c r="HK292" s="3"/>
      <c r="HL292" s="3"/>
      <c r="HM292" s="4"/>
      <c r="HN292" s="4"/>
      <c r="HO292" s="4"/>
      <c r="HP292" s="4"/>
      <c r="HQ292" s="4"/>
      <c r="HR292" s="4"/>
    </row>
    <row r="293" spans="207:226" x14ac:dyDescent="0.25">
      <c r="GY293" s="2"/>
      <c r="HD293" s="5"/>
      <c r="HE293" s="5"/>
      <c r="HF293" s="5"/>
      <c r="HG293" s="3"/>
      <c r="HH293" s="3"/>
      <c r="HI293" s="3"/>
      <c r="HJ293" s="3"/>
      <c r="HK293" s="3"/>
      <c r="HL293" s="3"/>
      <c r="HM293" s="4"/>
      <c r="HN293" s="4"/>
      <c r="HO293" s="4"/>
      <c r="HP293" s="4"/>
      <c r="HQ293" s="4"/>
      <c r="HR293" s="4"/>
    </row>
    <row r="294" spans="207:226" x14ac:dyDescent="0.25">
      <c r="GY294" s="2"/>
      <c r="HD294" s="5"/>
      <c r="HE294" s="5"/>
      <c r="HF294" s="5"/>
      <c r="HG294" s="3"/>
      <c r="HH294" s="3"/>
      <c r="HI294" s="3"/>
      <c r="HJ294" s="3"/>
      <c r="HK294" s="3"/>
      <c r="HL294" s="3"/>
      <c r="HM294" s="4"/>
      <c r="HN294" s="4"/>
      <c r="HO294" s="4"/>
      <c r="HP294" s="4"/>
      <c r="HQ294" s="4"/>
      <c r="HR294" s="4"/>
    </row>
    <row r="295" spans="207:226" x14ac:dyDescent="0.25">
      <c r="GY295" s="2"/>
      <c r="HD295" s="5"/>
      <c r="HE295" s="5"/>
      <c r="HF295" s="5"/>
      <c r="HG295" s="3"/>
      <c r="HH295" s="3"/>
      <c r="HI295" s="3"/>
      <c r="HJ295" s="3"/>
      <c r="HK295" s="3"/>
      <c r="HL295" s="3"/>
      <c r="HM295" s="4"/>
      <c r="HN295" s="4"/>
      <c r="HO295" s="4"/>
      <c r="HP295" s="4"/>
      <c r="HQ295" s="4"/>
      <c r="HR295" s="4"/>
    </row>
    <row r="296" spans="207:226" x14ac:dyDescent="0.25">
      <c r="GY296" s="2"/>
      <c r="HD296" s="5"/>
      <c r="HE296" s="5"/>
      <c r="HF296" s="5"/>
      <c r="HG296" s="3"/>
      <c r="HH296" s="3"/>
      <c r="HI296" s="3"/>
      <c r="HJ296" s="3"/>
      <c r="HK296" s="3"/>
      <c r="HL296" s="3"/>
      <c r="HM296" s="4"/>
      <c r="HN296" s="4"/>
      <c r="HO296" s="4"/>
      <c r="HP296" s="4"/>
      <c r="HQ296" s="4"/>
      <c r="HR296" s="4"/>
    </row>
    <row r="297" spans="207:226" x14ac:dyDescent="0.25">
      <c r="GY297" s="2"/>
      <c r="HD297" s="5"/>
      <c r="HE297" s="5"/>
      <c r="HF297" s="5"/>
      <c r="HG297" s="3"/>
      <c r="HH297" s="3"/>
      <c r="HI297" s="3"/>
      <c r="HJ297" s="3"/>
      <c r="HK297" s="3"/>
      <c r="HL297" s="3"/>
      <c r="HM297" s="4"/>
      <c r="HN297" s="4"/>
      <c r="HO297" s="4"/>
      <c r="HP297" s="4"/>
      <c r="HQ297" s="4"/>
      <c r="HR297" s="4"/>
    </row>
    <row r="298" spans="207:226" x14ac:dyDescent="0.25">
      <c r="GY298" s="2"/>
      <c r="HD298" s="5"/>
      <c r="HE298" s="5"/>
      <c r="HF298" s="5"/>
      <c r="HG298" s="3"/>
      <c r="HH298" s="3"/>
      <c r="HI298" s="3"/>
      <c r="HJ298" s="3"/>
      <c r="HK298" s="3"/>
      <c r="HL298" s="3"/>
      <c r="HM298" s="4"/>
      <c r="HN298" s="4"/>
      <c r="HO298" s="4"/>
      <c r="HP298" s="4"/>
      <c r="HQ298" s="4"/>
      <c r="HR298" s="4"/>
    </row>
    <row r="299" spans="207:226" x14ac:dyDescent="0.25">
      <c r="GY299" s="2"/>
      <c r="HD299" s="5"/>
      <c r="HE299" s="5"/>
      <c r="HF299" s="5"/>
      <c r="HG299" s="3"/>
      <c r="HH299" s="3"/>
      <c r="HI299" s="3"/>
      <c r="HJ299" s="3"/>
      <c r="HK299" s="3"/>
      <c r="HL299" s="3"/>
      <c r="HM299" s="4"/>
      <c r="HN299" s="4"/>
      <c r="HO299" s="4"/>
      <c r="HP299" s="4"/>
      <c r="HQ299" s="4"/>
      <c r="HR299" s="4"/>
    </row>
    <row r="300" spans="207:226" x14ac:dyDescent="0.25">
      <c r="GY300" s="2"/>
      <c r="HD300" s="5"/>
      <c r="HE300" s="5"/>
      <c r="HF300" s="5"/>
      <c r="HG300" s="3"/>
      <c r="HH300" s="3"/>
      <c r="HI300" s="3"/>
      <c r="HJ300" s="3"/>
      <c r="HK300" s="3"/>
      <c r="HL300" s="3"/>
      <c r="HM300" s="4"/>
      <c r="HN300" s="4"/>
      <c r="HO300" s="4"/>
      <c r="HP300" s="4"/>
      <c r="HQ300" s="4"/>
      <c r="HR300" s="4"/>
    </row>
    <row r="301" spans="207:226" x14ac:dyDescent="0.25">
      <c r="GY301" s="2"/>
      <c r="HD301" s="5"/>
      <c r="HE301" s="5"/>
      <c r="HF301" s="5"/>
      <c r="HG301" s="3"/>
      <c r="HH301" s="3"/>
      <c r="HI301" s="3"/>
      <c r="HJ301" s="3"/>
      <c r="HK301" s="3"/>
      <c r="HL301" s="3"/>
      <c r="HM301" s="4"/>
      <c r="HN301" s="4"/>
      <c r="HO301" s="4"/>
      <c r="HP301" s="4"/>
      <c r="HQ301" s="4"/>
      <c r="HR301" s="4"/>
    </row>
    <row r="302" spans="207:226" x14ac:dyDescent="0.25">
      <c r="GY302" s="2"/>
      <c r="HD302" s="5"/>
      <c r="HE302" s="5"/>
      <c r="HF302" s="5"/>
      <c r="HG302" s="3"/>
      <c r="HH302" s="3"/>
      <c r="HI302" s="3"/>
      <c r="HJ302" s="3"/>
      <c r="HK302" s="3"/>
      <c r="HL302" s="3"/>
      <c r="HM302" s="4"/>
      <c r="HN302" s="4"/>
      <c r="HO302" s="4"/>
      <c r="HP302" s="4"/>
      <c r="HQ302" s="4"/>
      <c r="HR302" s="4"/>
    </row>
    <row r="303" spans="207:226" x14ac:dyDescent="0.25">
      <c r="GY303" s="2"/>
      <c r="HD303" s="5"/>
      <c r="HE303" s="5"/>
      <c r="HF303" s="5"/>
      <c r="HG303" s="3"/>
      <c r="HH303" s="3"/>
      <c r="HI303" s="3"/>
      <c r="HJ303" s="3"/>
      <c r="HK303" s="3"/>
      <c r="HL303" s="3"/>
      <c r="HM303" s="4"/>
      <c r="HN303" s="4"/>
      <c r="HO303" s="4"/>
      <c r="HP303" s="4"/>
      <c r="HQ303" s="4"/>
      <c r="HR303" s="4"/>
    </row>
    <row r="304" spans="207:226" x14ac:dyDescent="0.25">
      <c r="GY304" s="2"/>
      <c r="HD304" s="5"/>
      <c r="HE304" s="5"/>
      <c r="HF304" s="5"/>
      <c r="HG304" s="3"/>
      <c r="HH304" s="3"/>
      <c r="HI304" s="3"/>
      <c r="HJ304" s="3"/>
      <c r="HK304" s="3"/>
      <c r="HL304" s="3"/>
      <c r="HM304" s="4"/>
      <c r="HN304" s="4"/>
      <c r="HO304" s="4"/>
      <c r="HP304" s="4"/>
      <c r="HQ304" s="4"/>
      <c r="HR304" s="4"/>
    </row>
    <row r="305" spans="207:226" x14ac:dyDescent="0.25">
      <c r="GY305" s="2"/>
      <c r="HD305" s="5"/>
      <c r="HE305" s="5"/>
      <c r="HF305" s="5"/>
      <c r="HG305" s="3"/>
      <c r="HH305" s="3"/>
      <c r="HI305" s="3"/>
      <c r="HJ305" s="3"/>
      <c r="HK305" s="3"/>
      <c r="HL305" s="3"/>
      <c r="HM305" s="4"/>
      <c r="HN305" s="4"/>
      <c r="HO305" s="4"/>
      <c r="HP305" s="4"/>
      <c r="HQ305" s="4"/>
      <c r="HR305" s="4"/>
    </row>
    <row r="306" spans="207:226" x14ac:dyDescent="0.25">
      <c r="GY306" s="2"/>
      <c r="HD306" s="5"/>
      <c r="HE306" s="5"/>
      <c r="HF306" s="5"/>
      <c r="HG306" s="3"/>
      <c r="HH306" s="3"/>
      <c r="HI306" s="3"/>
      <c r="HJ306" s="3"/>
      <c r="HK306" s="3"/>
      <c r="HL306" s="3"/>
      <c r="HM306" s="4"/>
      <c r="HN306" s="4"/>
      <c r="HO306" s="4"/>
      <c r="HP306" s="4"/>
      <c r="HQ306" s="4"/>
      <c r="HR306" s="4"/>
    </row>
    <row r="307" spans="207:226" x14ac:dyDescent="0.25">
      <c r="GY307" s="2"/>
      <c r="HD307" s="5"/>
      <c r="HE307" s="5"/>
      <c r="HF307" s="5"/>
      <c r="HG307" s="3"/>
      <c r="HH307" s="3"/>
      <c r="HI307" s="3"/>
      <c r="HJ307" s="3"/>
      <c r="HK307" s="3"/>
      <c r="HL307" s="3"/>
      <c r="HM307" s="4"/>
      <c r="HN307" s="4"/>
      <c r="HO307" s="4"/>
      <c r="HP307" s="4"/>
      <c r="HQ307" s="4"/>
      <c r="HR307" s="4"/>
    </row>
    <row r="308" spans="207:226" x14ac:dyDescent="0.25">
      <c r="GY308" s="2"/>
      <c r="HD308" s="5"/>
      <c r="HE308" s="5"/>
      <c r="HF308" s="5"/>
      <c r="HG308" s="3"/>
      <c r="HH308" s="3"/>
      <c r="HI308" s="3"/>
      <c r="HJ308" s="3"/>
      <c r="HK308" s="3"/>
      <c r="HL308" s="3"/>
      <c r="HM308" s="4"/>
      <c r="HN308" s="4"/>
      <c r="HO308" s="4"/>
      <c r="HP308" s="4"/>
      <c r="HQ308" s="4"/>
      <c r="HR308" s="4"/>
    </row>
    <row r="309" spans="207:226" x14ac:dyDescent="0.25">
      <c r="GY309" s="2"/>
      <c r="HD309" s="5"/>
      <c r="HE309" s="5"/>
      <c r="HF309" s="5"/>
      <c r="HG309" s="3"/>
      <c r="HH309" s="3"/>
      <c r="HI309" s="3"/>
      <c r="HJ309" s="3"/>
      <c r="HK309" s="3"/>
      <c r="HL309" s="3"/>
      <c r="HM309" s="4"/>
      <c r="HN309" s="4"/>
      <c r="HO309" s="4"/>
      <c r="HP309" s="4"/>
      <c r="HQ309" s="4"/>
      <c r="HR309" s="4"/>
    </row>
    <row r="310" spans="207:226" x14ac:dyDescent="0.25">
      <c r="GY310" s="2"/>
      <c r="HD310" s="5"/>
      <c r="HE310" s="5"/>
      <c r="HF310" s="5"/>
      <c r="HG310" s="3"/>
      <c r="HH310" s="3"/>
      <c r="HI310" s="3"/>
      <c r="HJ310" s="3"/>
      <c r="HK310" s="3"/>
      <c r="HL310" s="3"/>
      <c r="HM310" s="4"/>
      <c r="HN310" s="4"/>
      <c r="HO310" s="4"/>
      <c r="HP310" s="4"/>
      <c r="HQ310" s="4"/>
      <c r="HR310" s="4"/>
    </row>
    <row r="311" spans="207:226" x14ac:dyDescent="0.25">
      <c r="GY311" s="2"/>
      <c r="HD311" s="5"/>
      <c r="HE311" s="5"/>
      <c r="HF311" s="5"/>
      <c r="HG311" s="3"/>
      <c r="HH311" s="3"/>
      <c r="HI311" s="3"/>
      <c r="HJ311" s="3"/>
      <c r="HK311" s="3"/>
      <c r="HL311" s="3"/>
      <c r="HM311" s="4"/>
      <c r="HN311" s="4"/>
      <c r="HO311" s="4"/>
      <c r="HP311" s="4"/>
      <c r="HQ311" s="4"/>
      <c r="HR311" s="4"/>
    </row>
    <row r="312" spans="207:226" x14ac:dyDescent="0.25">
      <c r="GY312" s="2"/>
      <c r="HD312" s="5"/>
      <c r="HE312" s="5"/>
      <c r="HF312" s="5"/>
      <c r="HG312" s="3"/>
      <c r="HH312" s="3"/>
      <c r="HI312" s="3"/>
      <c r="HJ312" s="3"/>
      <c r="HK312" s="3"/>
      <c r="HL312" s="3"/>
      <c r="HM312" s="4"/>
      <c r="HN312" s="4"/>
      <c r="HO312" s="4"/>
      <c r="HP312" s="4"/>
      <c r="HQ312" s="4"/>
      <c r="HR312" s="4"/>
    </row>
    <row r="313" spans="207:226" x14ac:dyDescent="0.25">
      <c r="GY313" s="2"/>
      <c r="HD313" s="5"/>
      <c r="HE313" s="5"/>
      <c r="HF313" s="5"/>
      <c r="HG313" s="3"/>
      <c r="HH313" s="3"/>
      <c r="HI313" s="3"/>
      <c r="HJ313" s="3"/>
      <c r="HK313" s="3"/>
      <c r="HL313" s="3"/>
      <c r="HM313" s="4"/>
      <c r="HN313" s="4"/>
      <c r="HO313" s="4"/>
      <c r="HP313" s="4"/>
      <c r="HQ313" s="4"/>
      <c r="HR313" s="4"/>
    </row>
    <row r="314" spans="207:226" x14ac:dyDescent="0.25">
      <c r="GY314" s="2"/>
      <c r="HD314" s="5"/>
      <c r="HE314" s="5"/>
      <c r="HF314" s="5"/>
      <c r="HG314" s="3"/>
      <c r="HH314" s="3"/>
      <c r="HI314" s="3"/>
      <c r="HJ314" s="3"/>
      <c r="HK314" s="3"/>
      <c r="HL314" s="3"/>
      <c r="HM314" s="4"/>
      <c r="HN314" s="4"/>
      <c r="HO314" s="4"/>
      <c r="HP314" s="4"/>
      <c r="HQ314" s="4"/>
      <c r="HR314" s="4"/>
    </row>
    <row r="315" spans="207:226" x14ac:dyDescent="0.25">
      <c r="GY315" s="2"/>
      <c r="HD315" s="5"/>
      <c r="HE315" s="5"/>
      <c r="HF315" s="5"/>
      <c r="HG315" s="3"/>
      <c r="HH315" s="3"/>
      <c r="HI315" s="3"/>
      <c r="HJ315" s="3"/>
      <c r="HK315" s="3"/>
      <c r="HL315" s="3"/>
      <c r="HM315" s="4"/>
      <c r="HN315" s="4"/>
      <c r="HO315" s="4"/>
      <c r="HP315" s="4"/>
      <c r="HQ315" s="4"/>
      <c r="HR315" s="4"/>
    </row>
    <row r="316" spans="207:226" x14ac:dyDescent="0.25">
      <c r="GY316" s="2"/>
      <c r="HD316" s="5"/>
      <c r="HE316" s="5"/>
      <c r="HF316" s="5"/>
      <c r="HG316" s="3"/>
      <c r="HH316" s="3"/>
      <c r="HI316" s="3"/>
      <c r="HJ316" s="3"/>
      <c r="HK316" s="3"/>
      <c r="HL316" s="3"/>
      <c r="HM316" s="4"/>
      <c r="HN316" s="4"/>
      <c r="HO316" s="4"/>
      <c r="HP316" s="4"/>
      <c r="HQ316" s="4"/>
      <c r="HR316" s="4"/>
    </row>
    <row r="317" spans="207:226" x14ac:dyDescent="0.25">
      <c r="GY317" s="2"/>
      <c r="HD317" s="5"/>
      <c r="HE317" s="5"/>
      <c r="HF317" s="5"/>
      <c r="HG317" s="3"/>
      <c r="HH317" s="3"/>
      <c r="HI317" s="3"/>
      <c r="HJ317" s="3"/>
      <c r="HK317" s="3"/>
      <c r="HL317" s="3"/>
      <c r="HM317" s="4"/>
      <c r="HN317" s="4"/>
      <c r="HO317" s="4"/>
      <c r="HP317" s="4"/>
      <c r="HQ317" s="4"/>
      <c r="HR317" s="4"/>
    </row>
    <row r="318" spans="207:226" x14ac:dyDescent="0.25">
      <c r="GY318" s="2"/>
      <c r="HD318" s="5"/>
      <c r="HE318" s="5"/>
      <c r="HF318" s="5"/>
      <c r="HG318" s="3"/>
      <c r="HH318" s="3"/>
      <c r="HI318" s="3"/>
      <c r="HJ318" s="3"/>
      <c r="HK318" s="3"/>
      <c r="HL318" s="3"/>
      <c r="HM318" s="4"/>
      <c r="HN318" s="4"/>
      <c r="HO318" s="4"/>
      <c r="HP318" s="4"/>
      <c r="HQ318" s="4"/>
      <c r="HR318" s="4"/>
    </row>
    <row r="319" spans="207:226" x14ac:dyDescent="0.25">
      <c r="GY319" s="2"/>
      <c r="HD319" s="5"/>
      <c r="HE319" s="5"/>
      <c r="HF319" s="5"/>
      <c r="HG319" s="3"/>
      <c r="HH319" s="3"/>
      <c r="HI319" s="3"/>
      <c r="HJ319" s="3"/>
      <c r="HK319" s="3"/>
      <c r="HL319" s="3"/>
      <c r="HM319" s="4"/>
      <c r="HN319" s="4"/>
      <c r="HO319" s="4"/>
      <c r="HP319" s="4"/>
      <c r="HQ319" s="4"/>
      <c r="HR319" s="4"/>
    </row>
    <row r="320" spans="207:226" x14ac:dyDescent="0.25">
      <c r="GY320" s="2"/>
      <c r="HD320" s="5"/>
      <c r="HE320" s="5"/>
      <c r="HF320" s="5"/>
      <c r="HG320" s="3"/>
      <c r="HH320" s="3"/>
      <c r="HI320" s="3"/>
      <c r="HJ320" s="3"/>
      <c r="HK320" s="3"/>
      <c r="HL320" s="3"/>
      <c r="HM320" s="4"/>
      <c r="HN320" s="4"/>
      <c r="HO320" s="4"/>
      <c r="HP320" s="4"/>
      <c r="HQ320" s="4"/>
      <c r="HR320" s="4"/>
    </row>
    <row r="321" spans="207:226" x14ac:dyDescent="0.25">
      <c r="GY321" s="2"/>
      <c r="HD321" s="5"/>
      <c r="HE321" s="5"/>
      <c r="HF321" s="5"/>
      <c r="HG321" s="3"/>
      <c r="HH321" s="3"/>
      <c r="HI321" s="3"/>
      <c r="HJ321" s="3"/>
      <c r="HK321" s="3"/>
      <c r="HL321" s="3"/>
      <c r="HM321" s="4"/>
      <c r="HN321" s="4"/>
      <c r="HO321" s="4"/>
      <c r="HP321" s="4"/>
      <c r="HQ321" s="4"/>
      <c r="HR321" s="4"/>
    </row>
    <row r="322" spans="207:226" x14ac:dyDescent="0.25">
      <c r="GY322" s="2"/>
      <c r="HD322" s="5"/>
      <c r="HE322" s="5"/>
      <c r="HF322" s="5"/>
      <c r="HG322" s="3"/>
      <c r="HH322" s="3"/>
      <c r="HI322" s="3"/>
      <c r="HJ322" s="3"/>
      <c r="HK322" s="3"/>
      <c r="HL322" s="3"/>
      <c r="HM322" s="4"/>
      <c r="HN322" s="4"/>
      <c r="HO322" s="4"/>
      <c r="HP322" s="4"/>
      <c r="HQ322" s="4"/>
      <c r="HR322" s="4"/>
    </row>
    <row r="323" spans="207:226" x14ac:dyDescent="0.25">
      <c r="GY323" s="2"/>
      <c r="HD323" s="5"/>
      <c r="HE323" s="5"/>
      <c r="HF323" s="5"/>
      <c r="HG323" s="3"/>
      <c r="HH323" s="3"/>
      <c r="HI323" s="3"/>
      <c r="HJ323" s="3"/>
      <c r="HK323" s="3"/>
      <c r="HL323" s="3"/>
      <c r="HM323" s="4"/>
      <c r="HN323" s="4"/>
      <c r="HO323" s="4"/>
      <c r="HP323" s="4"/>
      <c r="HQ323" s="4"/>
      <c r="HR323" s="4"/>
    </row>
    <row r="324" spans="207:226" x14ac:dyDescent="0.25">
      <c r="GY324" s="2"/>
      <c r="HD324" s="5"/>
      <c r="HE324" s="5"/>
      <c r="HF324" s="5"/>
      <c r="HG324" s="3"/>
      <c r="HH324" s="3"/>
      <c r="HI324" s="3"/>
      <c r="HJ324" s="3"/>
      <c r="HK324" s="3"/>
      <c r="HL324" s="3"/>
      <c r="HM324" s="4"/>
      <c r="HN324" s="4"/>
      <c r="HO324" s="4"/>
      <c r="HP324" s="4"/>
      <c r="HQ324" s="4"/>
      <c r="HR324" s="4"/>
    </row>
    <row r="325" spans="207:226" x14ac:dyDescent="0.25">
      <c r="GY325" s="2"/>
      <c r="HD325" s="5"/>
      <c r="HE325" s="5"/>
      <c r="HF325" s="5"/>
      <c r="HG325" s="3"/>
      <c r="HH325" s="3"/>
      <c r="HI325" s="3"/>
      <c r="HJ325" s="3"/>
      <c r="HK325" s="3"/>
      <c r="HL325" s="3"/>
      <c r="HM325" s="4"/>
      <c r="HN325" s="4"/>
      <c r="HO325" s="4"/>
      <c r="HP325" s="4"/>
      <c r="HQ325" s="4"/>
      <c r="HR325" s="4"/>
    </row>
    <row r="326" spans="207:226" x14ac:dyDescent="0.25">
      <c r="GY326" s="2"/>
      <c r="HD326" s="5"/>
      <c r="HE326" s="5"/>
      <c r="HF326" s="5"/>
      <c r="HG326" s="3"/>
      <c r="HH326" s="3"/>
      <c r="HI326" s="3"/>
      <c r="HJ326" s="3"/>
      <c r="HK326" s="3"/>
      <c r="HL326" s="3"/>
      <c r="HM326" s="4"/>
      <c r="HN326" s="4"/>
      <c r="HO326" s="4"/>
      <c r="HP326" s="4"/>
      <c r="HQ326" s="4"/>
      <c r="HR326" s="4"/>
    </row>
    <row r="327" spans="207:226" x14ac:dyDescent="0.25">
      <c r="GY327" s="2"/>
      <c r="HD327" s="5"/>
      <c r="HE327" s="5"/>
      <c r="HF327" s="5"/>
      <c r="HG327" s="3"/>
      <c r="HH327" s="3"/>
      <c r="HI327" s="3"/>
      <c r="HJ327" s="3"/>
      <c r="HK327" s="3"/>
      <c r="HL327" s="3"/>
      <c r="HM327" s="4"/>
      <c r="HN327" s="4"/>
      <c r="HO327" s="4"/>
      <c r="HP327" s="4"/>
      <c r="HQ327" s="4"/>
      <c r="HR327" s="4"/>
    </row>
    <row r="328" spans="207:226" x14ac:dyDescent="0.25">
      <c r="GY328" s="2"/>
      <c r="HD328" s="5"/>
      <c r="HE328" s="5"/>
      <c r="HF328" s="5"/>
      <c r="HG328" s="3"/>
      <c r="HH328" s="3"/>
      <c r="HI328" s="3"/>
      <c r="HJ328" s="3"/>
      <c r="HK328" s="3"/>
      <c r="HL328" s="3"/>
      <c r="HM328" s="4"/>
      <c r="HN328" s="4"/>
      <c r="HO328" s="4"/>
      <c r="HP328" s="4"/>
      <c r="HQ328" s="4"/>
      <c r="HR328" s="4"/>
    </row>
    <row r="329" spans="207:226" x14ac:dyDescent="0.25">
      <c r="GY329" s="2"/>
      <c r="HD329" s="5"/>
      <c r="HE329" s="5"/>
      <c r="HF329" s="5"/>
      <c r="HG329" s="3"/>
      <c r="HH329" s="3"/>
      <c r="HI329" s="3"/>
      <c r="HJ329" s="3"/>
      <c r="HK329" s="3"/>
      <c r="HL329" s="3"/>
      <c r="HM329" s="4"/>
      <c r="HN329" s="4"/>
      <c r="HO329" s="4"/>
      <c r="HP329" s="4"/>
      <c r="HQ329" s="4"/>
      <c r="HR329" s="4"/>
    </row>
    <row r="330" spans="207:226" x14ac:dyDescent="0.25">
      <c r="GY330" s="2"/>
      <c r="HD330" s="5"/>
      <c r="HE330" s="5"/>
      <c r="HF330" s="5"/>
      <c r="HG330" s="3"/>
      <c r="HH330" s="3"/>
      <c r="HI330" s="3"/>
      <c r="HJ330" s="3"/>
      <c r="HK330" s="3"/>
      <c r="HL330" s="3"/>
      <c r="HM330" s="4"/>
      <c r="HN330" s="4"/>
      <c r="HO330" s="4"/>
      <c r="HP330" s="4"/>
      <c r="HQ330" s="4"/>
      <c r="HR330" s="4"/>
    </row>
    <row r="331" spans="207:226" x14ac:dyDescent="0.25">
      <c r="GY331" s="2"/>
      <c r="HD331" s="5"/>
      <c r="HE331" s="5"/>
      <c r="HF331" s="5"/>
      <c r="HG331" s="3"/>
      <c r="HH331" s="3"/>
      <c r="HI331" s="3"/>
      <c r="HJ331" s="3"/>
      <c r="HK331" s="3"/>
      <c r="HL331" s="3"/>
      <c r="HM331" s="4"/>
      <c r="HN331" s="4"/>
      <c r="HO331" s="4"/>
      <c r="HP331" s="4"/>
      <c r="HQ331" s="4"/>
      <c r="HR331" s="4"/>
    </row>
    <row r="332" spans="207:226" x14ac:dyDescent="0.25">
      <c r="GY332" s="2"/>
      <c r="HD332" s="5"/>
      <c r="HE332" s="5"/>
      <c r="HF332" s="5"/>
      <c r="HG332" s="3"/>
      <c r="HH332" s="3"/>
      <c r="HI332" s="3"/>
      <c r="HJ332" s="3"/>
      <c r="HK332" s="3"/>
      <c r="HL332" s="3"/>
      <c r="HM332" s="4"/>
      <c r="HN332" s="4"/>
      <c r="HO332" s="4"/>
      <c r="HP332" s="4"/>
      <c r="HQ332" s="4"/>
      <c r="HR332" s="4"/>
    </row>
    <row r="333" spans="207:226" x14ac:dyDescent="0.25">
      <c r="GY333" s="2"/>
      <c r="HD333" s="5"/>
      <c r="HE333" s="5"/>
      <c r="HF333" s="5"/>
      <c r="HG333" s="3"/>
      <c r="HH333" s="3"/>
      <c r="HI333" s="3"/>
      <c r="HJ333" s="3"/>
      <c r="HK333" s="3"/>
      <c r="HL333" s="3"/>
      <c r="HM333" s="4"/>
      <c r="HN333" s="4"/>
      <c r="HO333" s="4"/>
      <c r="HP333" s="4"/>
      <c r="HQ333" s="4"/>
      <c r="HR333" s="4"/>
    </row>
    <row r="334" spans="207:226" x14ac:dyDescent="0.25">
      <c r="GY334" s="2"/>
      <c r="HD334" s="5"/>
      <c r="HE334" s="5"/>
      <c r="HF334" s="5"/>
      <c r="HG334" s="3"/>
      <c r="HH334" s="3"/>
      <c r="HI334" s="3"/>
      <c r="HJ334" s="3"/>
      <c r="HK334" s="3"/>
      <c r="HL334" s="3"/>
      <c r="HM334" s="4"/>
      <c r="HN334" s="4"/>
      <c r="HO334" s="4"/>
      <c r="HP334" s="4"/>
      <c r="HQ334" s="4"/>
      <c r="HR334" s="4"/>
    </row>
    <row r="335" spans="207:226" x14ac:dyDescent="0.25">
      <c r="GY335" s="2"/>
      <c r="HD335" s="5"/>
      <c r="HE335" s="5"/>
      <c r="HF335" s="5"/>
      <c r="HG335" s="3"/>
      <c r="HH335" s="3"/>
      <c r="HI335" s="3"/>
      <c r="HJ335" s="3"/>
      <c r="HK335" s="3"/>
      <c r="HL335" s="3"/>
      <c r="HM335" s="4"/>
      <c r="HN335" s="4"/>
      <c r="HO335" s="4"/>
      <c r="HP335" s="4"/>
      <c r="HQ335" s="4"/>
      <c r="HR335" s="4"/>
    </row>
    <row r="336" spans="207:226" x14ac:dyDescent="0.25">
      <c r="GY336" s="2"/>
      <c r="HD336" s="5"/>
      <c r="HE336" s="5"/>
      <c r="HF336" s="5"/>
      <c r="HG336" s="3"/>
      <c r="HH336" s="3"/>
      <c r="HI336" s="3"/>
      <c r="HJ336" s="3"/>
      <c r="HK336" s="3"/>
      <c r="HL336" s="3"/>
      <c r="HM336" s="4"/>
      <c r="HN336" s="4"/>
      <c r="HO336" s="4"/>
      <c r="HP336" s="4"/>
      <c r="HQ336" s="4"/>
      <c r="HR336" s="4"/>
    </row>
    <row r="337" spans="207:226" x14ac:dyDescent="0.25">
      <c r="GY337" s="2"/>
      <c r="HD337" s="5"/>
      <c r="HE337" s="5"/>
      <c r="HF337" s="5"/>
      <c r="HG337" s="3"/>
      <c r="HH337" s="3"/>
      <c r="HI337" s="3"/>
      <c r="HJ337" s="3"/>
      <c r="HK337" s="3"/>
      <c r="HL337" s="3"/>
      <c r="HM337" s="4"/>
      <c r="HN337" s="4"/>
      <c r="HO337" s="4"/>
      <c r="HP337" s="4"/>
      <c r="HQ337" s="4"/>
      <c r="HR337" s="4"/>
    </row>
    <row r="338" spans="207:226" x14ac:dyDescent="0.25">
      <c r="GY338" s="2"/>
      <c r="HD338" s="5"/>
      <c r="HE338" s="5"/>
      <c r="HF338" s="5"/>
      <c r="HG338" s="3"/>
      <c r="HH338" s="3"/>
      <c r="HI338" s="3"/>
      <c r="HJ338" s="3"/>
      <c r="HK338" s="3"/>
      <c r="HL338" s="3"/>
      <c r="HM338" s="4"/>
      <c r="HN338" s="4"/>
      <c r="HO338" s="4"/>
      <c r="HP338" s="4"/>
      <c r="HQ338" s="4"/>
      <c r="HR338" s="4"/>
    </row>
    <row r="339" spans="207:226" x14ac:dyDescent="0.25">
      <c r="GY339" s="2"/>
      <c r="HD339" s="5"/>
      <c r="HE339" s="5"/>
      <c r="HF339" s="5"/>
      <c r="HG339" s="3"/>
      <c r="HH339" s="3"/>
      <c r="HI339" s="3"/>
      <c r="HJ339" s="3"/>
      <c r="HK339" s="3"/>
      <c r="HL339" s="3"/>
      <c r="HM339" s="4"/>
      <c r="HN339" s="4"/>
      <c r="HO339" s="4"/>
      <c r="HP339" s="4"/>
      <c r="HQ339" s="4"/>
      <c r="HR339" s="4"/>
    </row>
    <row r="340" spans="207:226" x14ac:dyDescent="0.25">
      <c r="GY340" s="2"/>
      <c r="HD340" s="5"/>
      <c r="HE340" s="5"/>
      <c r="HF340" s="5"/>
      <c r="HG340" s="3"/>
      <c r="HH340" s="3"/>
      <c r="HI340" s="3"/>
      <c r="HJ340" s="3"/>
      <c r="HK340" s="3"/>
      <c r="HL340" s="3"/>
      <c r="HM340" s="4"/>
      <c r="HN340" s="4"/>
      <c r="HO340" s="4"/>
      <c r="HP340" s="4"/>
      <c r="HQ340" s="4"/>
      <c r="HR340" s="4"/>
    </row>
    <row r="341" spans="207:226" x14ac:dyDescent="0.25">
      <c r="GY341" s="2"/>
      <c r="HD341" s="5"/>
      <c r="HE341" s="5"/>
      <c r="HF341" s="5"/>
      <c r="HG341" s="3"/>
      <c r="HH341" s="3"/>
      <c r="HI341" s="3"/>
      <c r="HJ341" s="3"/>
      <c r="HK341" s="3"/>
      <c r="HL341" s="3"/>
      <c r="HM341" s="4"/>
      <c r="HN341" s="4"/>
      <c r="HO341" s="4"/>
      <c r="HP341" s="4"/>
      <c r="HQ341" s="4"/>
      <c r="HR341" s="4"/>
    </row>
    <row r="342" spans="207:226" x14ac:dyDescent="0.25">
      <c r="GY342" s="2"/>
      <c r="HD342" s="5"/>
      <c r="HE342" s="5"/>
      <c r="HF342" s="5"/>
      <c r="HG342" s="3"/>
      <c r="HH342" s="3"/>
      <c r="HI342" s="3"/>
      <c r="HJ342" s="3"/>
      <c r="HK342" s="3"/>
      <c r="HL342" s="3"/>
      <c r="HM342" s="4"/>
      <c r="HN342" s="4"/>
      <c r="HO342" s="4"/>
      <c r="HP342" s="4"/>
      <c r="HQ342" s="4"/>
      <c r="HR342" s="4"/>
    </row>
    <row r="343" spans="207:226" x14ac:dyDescent="0.25">
      <c r="GY343" s="2"/>
      <c r="HD343" s="5"/>
      <c r="HE343" s="5"/>
      <c r="HF343" s="5"/>
      <c r="HG343" s="3"/>
      <c r="HH343" s="3"/>
      <c r="HI343" s="3"/>
      <c r="HJ343" s="3"/>
      <c r="HK343" s="3"/>
      <c r="HL343" s="3"/>
      <c r="HM343" s="4"/>
      <c r="HN343" s="4"/>
      <c r="HO343" s="4"/>
      <c r="HP343" s="4"/>
      <c r="HQ343" s="4"/>
      <c r="HR343" s="4"/>
    </row>
    <row r="344" spans="207:226" x14ac:dyDescent="0.25">
      <c r="GY344" s="2"/>
      <c r="HD344" s="5"/>
      <c r="HE344" s="5"/>
      <c r="HF344" s="5"/>
      <c r="HG344" s="3"/>
      <c r="HH344" s="3"/>
      <c r="HI344" s="3"/>
      <c r="HJ344" s="3"/>
      <c r="HK344" s="3"/>
      <c r="HL344" s="3"/>
      <c r="HM344" s="4"/>
      <c r="HN344" s="4"/>
      <c r="HO344" s="4"/>
      <c r="HP344" s="4"/>
      <c r="HQ344" s="4"/>
      <c r="HR344" s="4"/>
    </row>
    <row r="345" spans="207:226" x14ac:dyDescent="0.25">
      <c r="GY345" s="2"/>
      <c r="HD345" s="5"/>
      <c r="HE345" s="5"/>
      <c r="HF345" s="5"/>
      <c r="HG345" s="3"/>
      <c r="HH345" s="3"/>
      <c r="HI345" s="3"/>
      <c r="HJ345" s="3"/>
      <c r="HK345" s="3"/>
      <c r="HL345" s="3"/>
      <c r="HM345" s="4"/>
      <c r="HN345" s="4"/>
      <c r="HO345" s="4"/>
      <c r="HP345" s="4"/>
      <c r="HQ345" s="4"/>
      <c r="HR345" s="4"/>
    </row>
    <row r="346" spans="207:226" x14ac:dyDescent="0.25">
      <c r="GY346" s="2"/>
      <c r="HD346" s="5"/>
      <c r="HE346" s="5"/>
      <c r="HF346" s="5"/>
      <c r="HG346" s="3"/>
      <c r="HH346" s="3"/>
      <c r="HI346" s="3"/>
      <c r="HJ346" s="3"/>
      <c r="HK346" s="3"/>
      <c r="HL346" s="3"/>
      <c r="HM346" s="4"/>
      <c r="HN346" s="4"/>
      <c r="HO346" s="4"/>
      <c r="HP346" s="4"/>
      <c r="HQ346" s="4"/>
      <c r="HR346" s="4"/>
    </row>
    <row r="347" spans="207:226" x14ac:dyDescent="0.25">
      <c r="GY347" s="2"/>
      <c r="HD347" s="5"/>
      <c r="HE347" s="5"/>
      <c r="HF347" s="5"/>
      <c r="HG347" s="3"/>
      <c r="HH347" s="3"/>
      <c r="HI347" s="3"/>
      <c r="HJ347" s="3"/>
      <c r="HK347" s="3"/>
      <c r="HL347" s="3"/>
      <c r="HM347" s="4"/>
      <c r="HN347" s="4"/>
      <c r="HO347" s="4"/>
      <c r="HP347" s="4"/>
      <c r="HQ347" s="4"/>
      <c r="HR347" s="4"/>
    </row>
    <row r="348" spans="207:226" x14ac:dyDescent="0.25">
      <c r="GY348" s="2"/>
      <c r="HD348" s="5"/>
      <c r="HE348" s="5"/>
      <c r="HF348" s="5"/>
      <c r="HG348" s="3"/>
      <c r="HH348" s="3"/>
      <c r="HI348" s="3"/>
      <c r="HJ348" s="3"/>
      <c r="HK348" s="3"/>
      <c r="HL348" s="3"/>
      <c r="HM348" s="4"/>
      <c r="HN348" s="4"/>
      <c r="HO348" s="4"/>
      <c r="HP348" s="4"/>
      <c r="HQ348" s="4"/>
      <c r="HR348" s="4"/>
    </row>
    <row r="349" spans="207:226" x14ac:dyDescent="0.25">
      <c r="GY349" s="2"/>
      <c r="HD349" s="5"/>
      <c r="HE349" s="5"/>
      <c r="HF349" s="5"/>
      <c r="HG349" s="3"/>
      <c r="HH349" s="3"/>
      <c r="HI349" s="3"/>
      <c r="HJ349" s="3"/>
      <c r="HK349" s="3"/>
      <c r="HL349" s="3"/>
      <c r="HM349" s="4"/>
      <c r="HN349" s="4"/>
      <c r="HO349" s="4"/>
      <c r="HP349" s="4"/>
      <c r="HQ349" s="4"/>
      <c r="HR349" s="4"/>
    </row>
    <row r="350" spans="207:226" x14ac:dyDescent="0.25">
      <c r="GY350" s="2"/>
      <c r="HD350" s="5"/>
      <c r="HE350" s="5"/>
      <c r="HF350" s="5"/>
      <c r="HG350" s="3"/>
      <c r="HH350" s="3"/>
      <c r="HI350" s="3"/>
      <c r="HJ350" s="3"/>
      <c r="HK350" s="3"/>
      <c r="HL350" s="3"/>
      <c r="HM350" s="4"/>
      <c r="HN350" s="4"/>
      <c r="HO350" s="4"/>
      <c r="HP350" s="4"/>
      <c r="HQ350" s="4"/>
      <c r="HR350" s="4"/>
    </row>
    <row r="351" spans="207:226" x14ac:dyDescent="0.25">
      <c r="GY351" s="2"/>
      <c r="HD351" s="5"/>
      <c r="HE351" s="5"/>
      <c r="HF351" s="5"/>
      <c r="HG351" s="3"/>
      <c r="HH351" s="3"/>
      <c r="HI351" s="3"/>
      <c r="HJ351" s="3"/>
      <c r="HK351" s="3"/>
      <c r="HL351" s="3"/>
      <c r="HM351" s="4"/>
      <c r="HN351" s="4"/>
      <c r="HO351" s="4"/>
      <c r="HP351" s="4"/>
      <c r="HQ351" s="4"/>
      <c r="HR351" s="4"/>
    </row>
    <row r="352" spans="207:226" x14ac:dyDescent="0.25">
      <c r="GY352" s="2"/>
      <c r="HD352" s="5"/>
      <c r="HE352" s="5"/>
      <c r="HF352" s="5"/>
      <c r="HG352" s="3"/>
      <c r="HH352" s="3"/>
      <c r="HI352" s="3"/>
      <c r="HJ352" s="3"/>
      <c r="HK352" s="3"/>
      <c r="HL352" s="3"/>
      <c r="HM352" s="4"/>
      <c r="HN352" s="4"/>
      <c r="HO352" s="4"/>
      <c r="HP352" s="4"/>
      <c r="HQ352" s="4"/>
      <c r="HR352" s="4"/>
    </row>
    <row r="353" spans="207:226" x14ac:dyDescent="0.25">
      <c r="GY353" s="2"/>
      <c r="HD353" s="5"/>
      <c r="HE353" s="5"/>
      <c r="HF353" s="5"/>
      <c r="HG353" s="3"/>
      <c r="HH353" s="3"/>
      <c r="HI353" s="3"/>
      <c r="HJ353" s="3"/>
      <c r="HK353" s="3"/>
      <c r="HL353" s="3"/>
      <c r="HM353" s="4"/>
      <c r="HN353" s="4"/>
      <c r="HO353" s="4"/>
      <c r="HP353" s="4"/>
      <c r="HQ353" s="4"/>
      <c r="HR353" s="4"/>
    </row>
    <row r="354" spans="207:226" x14ac:dyDescent="0.25">
      <c r="GY354" s="2"/>
      <c r="HD354" s="5"/>
      <c r="HE354" s="5"/>
      <c r="HF354" s="5"/>
      <c r="HG354" s="3"/>
      <c r="HH354" s="3"/>
      <c r="HI354" s="3"/>
      <c r="HJ354" s="3"/>
      <c r="HK354" s="3"/>
      <c r="HL354" s="3"/>
      <c r="HM354" s="4"/>
      <c r="HN354" s="4"/>
      <c r="HO354" s="4"/>
      <c r="HP354" s="4"/>
      <c r="HQ354" s="4"/>
      <c r="HR354" s="4"/>
    </row>
    <row r="355" spans="207:226" x14ac:dyDescent="0.25">
      <c r="GY355" s="2"/>
      <c r="HD355" s="5"/>
      <c r="HE355" s="5"/>
      <c r="HF355" s="5"/>
      <c r="HG355" s="3"/>
      <c r="HH355" s="3"/>
      <c r="HI355" s="3"/>
      <c r="HJ355" s="3"/>
      <c r="HK355" s="3"/>
      <c r="HL355" s="3"/>
      <c r="HM355" s="4"/>
      <c r="HN355" s="4"/>
      <c r="HO355" s="4"/>
      <c r="HP355" s="4"/>
      <c r="HQ355" s="4"/>
      <c r="HR355" s="4"/>
    </row>
    <row r="356" spans="207:226" x14ac:dyDescent="0.25">
      <c r="GY356" s="2"/>
      <c r="HD356" s="5"/>
      <c r="HE356" s="5"/>
      <c r="HF356" s="5"/>
      <c r="HG356" s="3"/>
      <c r="HH356" s="3"/>
      <c r="HI356" s="3"/>
      <c r="HJ356" s="3"/>
      <c r="HK356" s="3"/>
      <c r="HL356" s="3"/>
      <c r="HM356" s="4"/>
      <c r="HN356" s="4"/>
      <c r="HO356" s="4"/>
      <c r="HP356" s="4"/>
      <c r="HQ356" s="4"/>
      <c r="HR356" s="4"/>
    </row>
    <row r="357" spans="207:226" x14ac:dyDescent="0.25">
      <c r="GY357" s="2"/>
      <c r="HD357" s="5"/>
      <c r="HE357" s="5"/>
      <c r="HF357" s="5"/>
      <c r="HG357" s="3"/>
      <c r="HH357" s="3"/>
      <c r="HI357" s="3"/>
      <c r="HJ357" s="3"/>
      <c r="HK357" s="3"/>
      <c r="HL357" s="3"/>
      <c r="HM357" s="4"/>
      <c r="HN357" s="4"/>
      <c r="HO357" s="4"/>
      <c r="HP357" s="4"/>
      <c r="HQ357" s="4"/>
      <c r="HR357" s="4"/>
    </row>
    <row r="358" spans="207:226" x14ac:dyDescent="0.25">
      <c r="GY358" s="2"/>
      <c r="HD358" s="5"/>
      <c r="HE358" s="5"/>
      <c r="HF358" s="5"/>
      <c r="HG358" s="3"/>
      <c r="HH358" s="3"/>
      <c r="HI358" s="3"/>
      <c r="HJ358" s="3"/>
      <c r="HK358" s="3"/>
      <c r="HL358" s="3"/>
      <c r="HM358" s="4"/>
      <c r="HN358" s="4"/>
      <c r="HO358" s="4"/>
      <c r="HP358" s="4"/>
      <c r="HQ358" s="4"/>
      <c r="HR358" s="4"/>
    </row>
    <row r="359" spans="207:226" x14ac:dyDescent="0.25">
      <c r="GY359" s="2"/>
      <c r="HD359" s="5"/>
      <c r="HE359" s="5"/>
      <c r="HF359" s="5"/>
      <c r="HG359" s="3"/>
      <c r="HH359" s="3"/>
      <c r="HI359" s="3"/>
      <c r="HJ359" s="3"/>
      <c r="HK359" s="3"/>
      <c r="HL359" s="3"/>
      <c r="HM359" s="4"/>
      <c r="HN359" s="4"/>
      <c r="HO359" s="4"/>
      <c r="HP359" s="4"/>
      <c r="HQ359" s="4"/>
      <c r="HR359" s="4"/>
    </row>
    <row r="360" spans="207:226" x14ac:dyDescent="0.25">
      <c r="GY360" s="2"/>
      <c r="HD360" s="5"/>
      <c r="HE360" s="5"/>
      <c r="HF360" s="5"/>
      <c r="HG360" s="3"/>
      <c r="HH360" s="3"/>
      <c r="HI360" s="3"/>
      <c r="HJ360" s="3"/>
      <c r="HK360" s="3"/>
      <c r="HL360" s="3"/>
      <c r="HM360" s="4"/>
      <c r="HN360" s="4"/>
      <c r="HO360" s="4"/>
      <c r="HP360" s="4"/>
      <c r="HQ360" s="4"/>
      <c r="HR360" s="4"/>
    </row>
    <row r="361" spans="207:226" x14ac:dyDescent="0.25">
      <c r="GY361" s="2"/>
      <c r="HD361" s="5"/>
      <c r="HE361" s="5"/>
      <c r="HF361" s="5"/>
      <c r="HG361" s="3"/>
      <c r="HH361" s="3"/>
      <c r="HI361" s="3"/>
      <c r="HJ361" s="3"/>
      <c r="HK361" s="3"/>
      <c r="HL361" s="3"/>
      <c r="HM361" s="4"/>
      <c r="HN361" s="4"/>
      <c r="HO361" s="4"/>
      <c r="HP361" s="4"/>
      <c r="HQ361" s="4"/>
      <c r="HR361" s="4"/>
    </row>
    <row r="362" spans="207:226" x14ac:dyDescent="0.25">
      <c r="GY362" s="2"/>
      <c r="HD362" s="5"/>
      <c r="HE362" s="5"/>
      <c r="HF362" s="5"/>
      <c r="HG362" s="3"/>
      <c r="HH362" s="3"/>
      <c r="HI362" s="3"/>
      <c r="HJ362" s="3"/>
      <c r="HK362" s="3"/>
      <c r="HL362" s="3"/>
      <c r="HM362" s="4"/>
      <c r="HN362" s="4"/>
      <c r="HO362" s="4"/>
      <c r="HP362" s="4"/>
      <c r="HQ362" s="4"/>
      <c r="HR362" s="4"/>
    </row>
    <row r="363" spans="207:226" x14ac:dyDescent="0.25">
      <c r="GY363" s="2"/>
      <c r="HD363" s="5"/>
      <c r="HE363" s="5"/>
      <c r="HF363" s="5"/>
      <c r="HG363" s="3"/>
      <c r="HH363" s="3"/>
      <c r="HI363" s="3"/>
      <c r="HJ363" s="3"/>
      <c r="HK363" s="3"/>
      <c r="HL363" s="3"/>
      <c r="HM363" s="4"/>
      <c r="HN363" s="4"/>
      <c r="HO363" s="4"/>
      <c r="HP363" s="4"/>
      <c r="HQ363" s="4"/>
      <c r="HR363" s="4"/>
    </row>
    <row r="364" spans="207:226" x14ac:dyDescent="0.25">
      <c r="GY364" s="2"/>
      <c r="HD364" s="5"/>
      <c r="HE364" s="5"/>
      <c r="HF364" s="5"/>
      <c r="HG364" s="3"/>
      <c r="HH364" s="3"/>
      <c r="HI364" s="3"/>
      <c r="HJ364" s="3"/>
      <c r="HK364" s="3"/>
      <c r="HL364" s="3"/>
      <c r="HM364" s="4"/>
      <c r="HN364" s="4"/>
      <c r="HO364" s="4"/>
      <c r="HP364" s="4"/>
      <c r="HQ364" s="4"/>
      <c r="HR364" s="4"/>
    </row>
    <row r="365" spans="207:226" x14ac:dyDescent="0.25">
      <c r="GY365" s="2"/>
      <c r="HD365" s="5"/>
      <c r="HE365" s="5"/>
      <c r="HF365" s="5"/>
      <c r="HG365" s="3"/>
      <c r="HH365" s="3"/>
      <c r="HI365" s="3"/>
      <c r="HJ365" s="3"/>
      <c r="HK365" s="3"/>
      <c r="HL365" s="3"/>
      <c r="HM365" s="4"/>
      <c r="HN365" s="4"/>
      <c r="HO365" s="4"/>
      <c r="HP365" s="4"/>
      <c r="HQ365" s="4"/>
      <c r="HR365" s="4"/>
    </row>
    <row r="366" spans="207:226" x14ac:dyDescent="0.25">
      <c r="GY366" s="2"/>
      <c r="HD366" s="5"/>
      <c r="HE366" s="5"/>
      <c r="HF366" s="5"/>
      <c r="HG366" s="3"/>
      <c r="HH366" s="3"/>
      <c r="HI366" s="3"/>
      <c r="HJ366" s="3"/>
      <c r="HK366" s="3"/>
      <c r="HL366" s="3"/>
      <c r="HM366" s="4"/>
      <c r="HN366" s="4"/>
      <c r="HO366" s="4"/>
      <c r="HP366" s="4"/>
      <c r="HQ366" s="4"/>
      <c r="HR366" s="4"/>
    </row>
    <row r="367" spans="207:226" x14ac:dyDescent="0.25">
      <c r="GY367" s="2"/>
      <c r="HD367" s="5"/>
      <c r="HE367" s="5"/>
      <c r="HF367" s="5"/>
      <c r="HG367" s="3"/>
      <c r="HH367" s="3"/>
      <c r="HI367" s="3"/>
      <c r="HJ367" s="3"/>
      <c r="HK367" s="3"/>
      <c r="HL367" s="3"/>
      <c r="HM367" s="4"/>
      <c r="HN367" s="4"/>
      <c r="HO367" s="4"/>
      <c r="HP367" s="4"/>
      <c r="HQ367" s="4"/>
      <c r="HR367" s="4"/>
    </row>
    <row r="368" spans="207:226" x14ac:dyDescent="0.25">
      <c r="GY368" s="2"/>
      <c r="HD368" s="5"/>
      <c r="HE368" s="5"/>
      <c r="HF368" s="5"/>
      <c r="HG368" s="3"/>
      <c r="HH368" s="3"/>
      <c r="HI368" s="3"/>
      <c r="HJ368" s="3"/>
      <c r="HK368" s="3"/>
      <c r="HL368" s="3"/>
      <c r="HM368" s="4"/>
      <c r="HN368" s="4"/>
      <c r="HO368" s="4"/>
      <c r="HP368" s="4"/>
      <c r="HQ368" s="4"/>
      <c r="HR368" s="4"/>
    </row>
    <row r="369" spans="207:226" x14ac:dyDescent="0.25">
      <c r="GY369" s="2"/>
      <c r="HD369" s="5"/>
      <c r="HE369" s="5"/>
      <c r="HF369" s="5"/>
      <c r="HG369" s="3"/>
      <c r="HH369" s="3"/>
      <c r="HI369" s="3"/>
      <c r="HJ369" s="3"/>
      <c r="HK369" s="3"/>
      <c r="HL369" s="3"/>
      <c r="HM369" s="4"/>
      <c r="HN369" s="4"/>
      <c r="HO369" s="4"/>
      <c r="HP369" s="4"/>
      <c r="HQ369" s="4"/>
      <c r="HR369" s="4"/>
    </row>
    <row r="370" spans="207:226" x14ac:dyDescent="0.25">
      <c r="GY370" s="2"/>
      <c r="HD370" s="5"/>
      <c r="HE370" s="5"/>
      <c r="HF370" s="5"/>
      <c r="HG370" s="3"/>
      <c r="HH370" s="3"/>
      <c r="HI370" s="3"/>
      <c r="HJ370" s="3"/>
      <c r="HK370" s="3"/>
      <c r="HL370" s="3"/>
      <c r="HM370" s="4"/>
      <c r="HN370" s="4"/>
      <c r="HO370" s="4"/>
      <c r="HP370" s="4"/>
      <c r="HQ370" s="4"/>
      <c r="HR370" s="4"/>
    </row>
    <row r="371" spans="207:226" x14ac:dyDescent="0.25">
      <c r="GY371" s="2"/>
      <c r="HD371" s="5"/>
      <c r="HE371" s="5"/>
      <c r="HF371" s="5"/>
      <c r="HG371" s="3"/>
      <c r="HH371" s="3"/>
      <c r="HI371" s="3"/>
      <c r="HJ371" s="3"/>
      <c r="HK371" s="3"/>
      <c r="HL371" s="3"/>
      <c r="HM371" s="4"/>
      <c r="HN371" s="4"/>
      <c r="HO371" s="4"/>
      <c r="HP371" s="4"/>
      <c r="HQ371" s="4"/>
      <c r="HR371" s="4"/>
    </row>
    <row r="372" spans="207:226" x14ac:dyDescent="0.25">
      <c r="GY372" s="2"/>
      <c r="HD372" s="5"/>
      <c r="HE372" s="5"/>
      <c r="HF372" s="5"/>
      <c r="HG372" s="3"/>
      <c r="HH372" s="3"/>
      <c r="HI372" s="3"/>
      <c r="HJ372" s="3"/>
      <c r="HK372" s="3"/>
      <c r="HL372" s="3"/>
      <c r="HM372" s="4"/>
      <c r="HN372" s="4"/>
      <c r="HO372" s="4"/>
      <c r="HP372" s="4"/>
      <c r="HQ372" s="4"/>
      <c r="HR372" s="4"/>
    </row>
    <row r="373" spans="207:226" x14ac:dyDescent="0.25">
      <c r="GY373" s="2"/>
      <c r="HD373" s="5"/>
      <c r="HE373" s="5"/>
      <c r="HF373" s="5"/>
      <c r="HG373" s="3"/>
      <c r="HH373" s="3"/>
      <c r="HI373" s="3"/>
      <c r="HJ373" s="3"/>
      <c r="HK373" s="3"/>
      <c r="HL373" s="3"/>
      <c r="HM373" s="4"/>
      <c r="HN373" s="4"/>
      <c r="HO373" s="4"/>
      <c r="HP373" s="4"/>
      <c r="HQ373" s="4"/>
      <c r="HR373" s="4"/>
    </row>
    <row r="374" spans="207:226" x14ac:dyDescent="0.25">
      <c r="GY374" s="2"/>
      <c r="HD374" s="5"/>
      <c r="HE374" s="5"/>
      <c r="HF374" s="5"/>
      <c r="HG374" s="3"/>
      <c r="HH374" s="3"/>
      <c r="HI374" s="3"/>
      <c r="HJ374" s="3"/>
      <c r="HK374" s="3"/>
      <c r="HL374" s="3"/>
      <c r="HM374" s="4"/>
      <c r="HN374" s="4"/>
      <c r="HO374" s="4"/>
      <c r="HP374" s="4"/>
      <c r="HQ374" s="4"/>
      <c r="HR374" s="4"/>
    </row>
    <row r="375" spans="207:226" x14ac:dyDescent="0.25">
      <c r="GY375" s="2"/>
      <c r="HD375" s="5"/>
      <c r="HE375" s="5"/>
      <c r="HF375" s="5"/>
      <c r="HG375" s="3"/>
      <c r="HH375" s="3"/>
      <c r="HI375" s="3"/>
      <c r="HJ375" s="3"/>
      <c r="HK375" s="3"/>
      <c r="HL375" s="3"/>
      <c r="HM375" s="4"/>
      <c r="HN375" s="4"/>
      <c r="HO375" s="4"/>
      <c r="HP375" s="4"/>
      <c r="HQ375" s="4"/>
      <c r="HR375" s="4"/>
    </row>
    <row r="376" spans="207:226" x14ac:dyDescent="0.25">
      <c r="GY376" s="2"/>
      <c r="HD376" s="5"/>
      <c r="HE376" s="5"/>
      <c r="HF376" s="5"/>
      <c r="HG376" s="3"/>
      <c r="HH376" s="3"/>
      <c r="HI376" s="3"/>
      <c r="HJ376" s="3"/>
      <c r="HK376" s="3"/>
      <c r="HL376" s="3"/>
      <c r="HM376" s="4"/>
      <c r="HN376" s="4"/>
      <c r="HO376" s="4"/>
      <c r="HP376" s="4"/>
      <c r="HQ376" s="4"/>
      <c r="HR376" s="4"/>
    </row>
    <row r="377" spans="207:226" x14ac:dyDescent="0.25">
      <c r="GY377" s="2"/>
      <c r="HD377" s="5"/>
      <c r="HE377" s="5"/>
      <c r="HF377" s="5"/>
      <c r="HG377" s="3"/>
      <c r="HH377" s="3"/>
      <c r="HI377" s="3"/>
      <c r="HJ377" s="3"/>
      <c r="HK377" s="3"/>
      <c r="HL377" s="3"/>
      <c r="HM377" s="4"/>
      <c r="HN377" s="4"/>
      <c r="HO377" s="4"/>
      <c r="HP377" s="4"/>
      <c r="HQ377" s="4"/>
      <c r="HR377" s="4"/>
    </row>
    <row r="378" spans="207:226" x14ac:dyDescent="0.25">
      <c r="GY378" s="2"/>
      <c r="HD378" s="5"/>
      <c r="HE378" s="5"/>
      <c r="HF378" s="5"/>
      <c r="HG378" s="3"/>
      <c r="HH378" s="3"/>
      <c r="HI378" s="3"/>
      <c r="HJ378" s="3"/>
      <c r="HK378" s="3"/>
      <c r="HL378" s="3"/>
      <c r="HM378" s="4"/>
      <c r="HN378" s="4"/>
      <c r="HO378" s="4"/>
      <c r="HP378" s="4"/>
      <c r="HQ378" s="4"/>
      <c r="HR378" s="4"/>
    </row>
    <row r="379" spans="207:226" x14ac:dyDescent="0.25">
      <c r="GY379" s="2"/>
      <c r="HD379" s="5"/>
      <c r="HE379" s="5"/>
      <c r="HF379" s="5"/>
      <c r="HG379" s="3"/>
      <c r="HH379" s="3"/>
      <c r="HI379" s="3"/>
      <c r="HJ379" s="3"/>
      <c r="HK379" s="3"/>
      <c r="HL379" s="3"/>
      <c r="HM379" s="4"/>
      <c r="HN379" s="4"/>
      <c r="HO379" s="4"/>
      <c r="HP379" s="4"/>
      <c r="HQ379" s="4"/>
      <c r="HR379" s="4"/>
    </row>
    <row r="380" spans="207:226" x14ac:dyDescent="0.25">
      <c r="GY380" s="2"/>
      <c r="HD380" s="5"/>
      <c r="HE380" s="5"/>
      <c r="HF380" s="5"/>
      <c r="HG380" s="3"/>
      <c r="HH380" s="3"/>
      <c r="HI380" s="3"/>
      <c r="HJ380" s="3"/>
      <c r="HK380" s="3"/>
      <c r="HL380" s="3"/>
      <c r="HM380" s="4"/>
      <c r="HN380" s="4"/>
      <c r="HO380" s="4"/>
      <c r="HP380" s="4"/>
      <c r="HQ380" s="4"/>
      <c r="HR380" s="4"/>
    </row>
    <row r="381" spans="207:226" x14ac:dyDescent="0.25">
      <c r="GY381" s="2"/>
      <c r="HD381" s="5"/>
      <c r="HE381" s="5"/>
      <c r="HF381" s="5"/>
      <c r="HG381" s="3"/>
      <c r="HH381" s="3"/>
      <c r="HI381" s="3"/>
      <c r="HJ381" s="3"/>
      <c r="HK381" s="3"/>
      <c r="HL381" s="3"/>
      <c r="HM381" s="4"/>
      <c r="HN381" s="4"/>
      <c r="HO381" s="4"/>
      <c r="HP381" s="4"/>
      <c r="HQ381" s="4"/>
      <c r="HR381" s="4"/>
    </row>
    <row r="382" spans="207:226" x14ac:dyDescent="0.25">
      <c r="GY382" s="2"/>
      <c r="HD382" s="5"/>
      <c r="HE382" s="5"/>
      <c r="HF382" s="5"/>
      <c r="HG382" s="3"/>
      <c r="HH382" s="3"/>
      <c r="HI382" s="3"/>
      <c r="HJ382" s="3"/>
      <c r="HK382" s="3"/>
      <c r="HL382" s="3"/>
      <c r="HM382" s="4"/>
      <c r="HN382" s="4"/>
      <c r="HO382" s="4"/>
      <c r="HP382" s="4"/>
      <c r="HQ382" s="4"/>
      <c r="HR382" s="4"/>
    </row>
    <row r="383" spans="207:226" x14ac:dyDescent="0.25">
      <c r="GY383" s="2"/>
      <c r="HD383" s="5"/>
      <c r="HE383" s="5"/>
      <c r="HF383" s="5"/>
      <c r="HG383" s="3"/>
      <c r="HH383" s="3"/>
      <c r="HI383" s="3"/>
      <c r="HJ383" s="3"/>
      <c r="HK383" s="3"/>
      <c r="HL383" s="3"/>
      <c r="HM383" s="4"/>
      <c r="HN383" s="4"/>
      <c r="HO383" s="4"/>
      <c r="HP383" s="4"/>
      <c r="HQ383" s="4"/>
      <c r="HR383" s="4"/>
    </row>
    <row r="384" spans="207:226" x14ac:dyDescent="0.25">
      <c r="GY384" s="2"/>
      <c r="HD384" s="5"/>
      <c r="HE384" s="5"/>
      <c r="HF384" s="5"/>
      <c r="HG384" s="3"/>
      <c r="HH384" s="3"/>
      <c r="HI384" s="3"/>
      <c r="HJ384" s="3"/>
      <c r="HK384" s="3"/>
      <c r="HL384" s="3"/>
      <c r="HM384" s="4"/>
      <c r="HN384" s="4"/>
      <c r="HO384" s="4"/>
      <c r="HP384" s="4"/>
      <c r="HQ384" s="4"/>
      <c r="HR384" s="4"/>
    </row>
    <row r="385" spans="207:226" x14ac:dyDescent="0.25">
      <c r="GY385" s="2"/>
      <c r="HD385" s="5"/>
      <c r="HE385" s="5"/>
      <c r="HF385" s="5"/>
      <c r="HG385" s="3"/>
      <c r="HH385" s="3"/>
      <c r="HI385" s="3"/>
      <c r="HJ385" s="3"/>
      <c r="HK385" s="3"/>
      <c r="HL385" s="3"/>
      <c r="HM385" s="4"/>
      <c r="HN385" s="4"/>
      <c r="HO385" s="4"/>
      <c r="HP385" s="4"/>
      <c r="HQ385" s="4"/>
      <c r="HR385" s="4"/>
    </row>
    <row r="386" spans="207:226" x14ac:dyDescent="0.25">
      <c r="GY386" s="2"/>
      <c r="HD386" s="5"/>
      <c r="HE386" s="5"/>
      <c r="HF386" s="5"/>
      <c r="HG386" s="3"/>
      <c r="HH386" s="3"/>
      <c r="HI386" s="3"/>
      <c r="HJ386" s="3"/>
      <c r="HK386" s="3"/>
      <c r="HL386" s="3"/>
      <c r="HM386" s="4"/>
      <c r="HN386" s="4"/>
      <c r="HO386" s="4"/>
      <c r="HP386" s="4"/>
      <c r="HQ386" s="4"/>
      <c r="HR386" s="4"/>
    </row>
    <row r="387" spans="207:226" x14ac:dyDescent="0.25">
      <c r="GY387" s="2"/>
      <c r="HD387" s="5"/>
      <c r="HE387" s="5"/>
      <c r="HF387" s="5"/>
      <c r="HG387" s="3"/>
      <c r="HH387" s="3"/>
      <c r="HI387" s="3"/>
      <c r="HJ387" s="3"/>
      <c r="HK387" s="3"/>
      <c r="HL387" s="3"/>
      <c r="HM387" s="4"/>
      <c r="HN387" s="4"/>
      <c r="HO387" s="4"/>
      <c r="HP387" s="4"/>
      <c r="HQ387" s="4"/>
      <c r="HR387" s="4"/>
    </row>
    <row r="388" spans="207:226" x14ac:dyDescent="0.25">
      <c r="GY388" s="2"/>
      <c r="HD388" s="5"/>
      <c r="HE388" s="5"/>
      <c r="HF388" s="5"/>
      <c r="HG388" s="3"/>
      <c r="HH388" s="3"/>
      <c r="HI388" s="3"/>
      <c r="HJ388" s="3"/>
      <c r="HK388" s="3"/>
      <c r="HL388" s="3"/>
      <c r="HM388" s="4"/>
      <c r="HN388" s="4"/>
      <c r="HO388" s="4"/>
      <c r="HP388" s="4"/>
      <c r="HQ388" s="4"/>
      <c r="HR388" s="4"/>
    </row>
    <row r="389" spans="207:226" x14ac:dyDescent="0.25">
      <c r="GY389" s="2"/>
      <c r="HD389" s="5"/>
      <c r="HE389" s="5"/>
      <c r="HF389" s="5"/>
      <c r="HG389" s="3"/>
      <c r="HH389" s="3"/>
      <c r="HI389" s="3"/>
      <c r="HJ389" s="3"/>
      <c r="HK389" s="3"/>
      <c r="HL389" s="3"/>
      <c r="HM389" s="4"/>
      <c r="HN389" s="4"/>
      <c r="HO389" s="4"/>
      <c r="HP389" s="4"/>
      <c r="HQ389" s="4"/>
      <c r="HR389" s="4"/>
    </row>
    <row r="390" spans="207:226" x14ac:dyDescent="0.25">
      <c r="GY390" s="2"/>
      <c r="HD390" s="5"/>
      <c r="HE390" s="5"/>
      <c r="HF390" s="5"/>
      <c r="HG390" s="3"/>
      <c r="HH390" s="3"/>
      <c r="HI390" s="3"/>
      <c r="HJ390" s="3"/>
      <c r="HK390" s="3"/>
      <c r="HL390" s="3"/>
      <c r="HM390" s="4"/>
      <c r="HN390" s="4"/>
      <c r="HO390" s="4"/>
      <c r="HP390" s="4"/>
      <c r="HQ390" s="4"/>
      <c r="HR390" s="4"/>
    </row>
    <row r="391" spans="207:226" x14ac:dyDescent="0.25">
      <c r="GY391" s="2"/>
      <c r="HD391" s="5"/>
      <c r="HE391" s="5"/>
      <c r="HF391" s="5"/>
      <c r="HG391" s="3"/>
      <c r="HH391" s="3"/>
      <c r="HI391" s="3"/>
      <c r="HJ391" s="3"/>
      <c r="HK391" s="3"/>
      <c r="HL391" s="3"/>
      <c r="HM391" s="4"/>
      <c r="HN391" s="4"/>
      <c r="HO391" s="4"/>
      <c r="HP391" s="4"/>
      <c r="HQ391" s="4"/>
      <c r="HR391" s="4"/>
    </row>
    <row r="392" spans="207:226" x14ac:dyDescent="0.25">
      <c r="GY392" s="2"/>
      <c r="HD392" s="5"/>
      <c r="HE392" s="5"/>
      <c r="HF392" s="5"/>
      <c r="HG392" s="3"/>
      <c r="HH392" s="3"/>
      <c r="HI392" s="3"/>
      <c r="HJ392" s="3"/>
      <c r="HK392" s="3"/>
      <c r="HL392" s="3"/>
      <c r="HM392" s="4"/>
      <c r="HN392" s="4"/>
      <c r="HO392" s="4"/>
      <c r="HP392" s="4"/>
      <c r="HQ392" s="4"/>
      <c r="HR392" s="4"/>
    </row>
    <row r="393" spans="207:226" x14ac:dyDescent="0.25">
      <c r="GY393" s="2"/>
      <c r="HD393" s="5"/>
      <c r="HE393" s="5"/>
      <c r="HF393" s="5"/>
      <c r="HG393" s="3"/>
      <c r="HH393" s="3"/>
      <c r="HI393" s="3"/>
      <c r="HJ393" s="3"/>
      <c r="HK393" s="3"/>
      <c r="HL393" s="3"/>
      <c r="HM393" s="4"/>
      <c r="HN393" s="4"/>
      <c r="HO393" s="4"/>
      <c r="HP393" s="4"/>
      <c r="HQ393" s="4"/>
      <c r="HR393" s="4"/>
    </row>
    <row r="394" spans="207:226" x14ac:dyDescent="0.25">
      <c r="GY394" s="2"/>
      <c r="HD394" s="5"/>
      <c r="HE394" s="5"/>
      <c r="HF394" s="5"/>
      <c r="HG394" s="3"/>
      <c r="HH394" s="3"/>
      <c r="HI394" s="3"/>
      <c r="HJ394" s="3"/>
      <c r="HK394" s="3"/>
      <c r="HL394" s="3"/>
      <c r="HM394" s="4"/>
      <c r="HN394" s="4"/>
      <c r="HO394" s="4"/>
      <c r="HP394" s="4"/>
      <c r="HQ394" s="4"/>
      <c r="HR394" s="4"/>
    </row>
    <row r="395" spans="207:226" x14ac:dyDescent="0.25">
      <c r="GY395" s="2"/>
      <c r="HD395" s="5"/>
      <c r="HE395" s="5"/>
      <c r="HF395" s="5"/>
      <c r="HG395" s="3"/>
      <c r="HH395" s="3"/>
      <c r="HI395" s="3"/>
      <c r="HJ395" s="3"/>
      <c r="HK395" s="3"/>
      <c r="HL395" s="3"/>
      <c r="HM395" s="4"/>
      <c r="HN395" s="4"/>
      <c r="HO395" s="4"/>
      <c r="HP395" s="4"/>
      <c r="HQ395" s="4"/>
      <c r="HR395" s="4"/>
    </row>
    <row r="396" spans="207:226" x14ac:dyDescent="0.25">
      <c r="GY396" s="2"/>
      <c r="HD396" s="5"/>
      <c r="HE396" s="5"/>
      <c r="HF396" s="5"/>
      <c r="HG396" s="3"/>
      <c r="HH396" s="3"/>
      <c r="HI396" s="3"/>
      <c r="HJ396" s="3"/>
      <c r="HK396" s="3"/>
      <c r="HL396" s="3"/>
      <c r="HM396" s="4"/>
      <c r="HN396" s="4"/>
      <c r="HO396" s="4"/>
      <c r="HP396" s="4"/>
      <c r="HQ396" s="4"/>
      <c r="HR396" s="4"/>
    </row>
    <row r="397" spans="207:226" x14ac:dyDescent="0.25">
      <c r="GY397" s="2"/>
      <c r="HD397" s="5"/>
      <c r="HE397" s="5"/>
      <c r="HF397" s="5"/>
      <c r="HG397" s="3"/>
      <c r="HH397" s="3"/>
      <c r="HI397" s="3"/>
      <c r="HJ397" s="3"/>
      <c r="HK397" s="3"/>
      <c r="HL397" s="3"/>
      <c r="HM397" s="4"/>
      <c r="HN397" s="4"/>
      <c r="HO397" s="4"/>
      <c r="HP397" s="4"/>
      <c r="HQ397" s="4"/>
      <c r="HR397" s="4"/>
    </row>
    <row r="398" spans="207:226" x14ac:dyDescent="0.25">
      <c r="GY398" s="2"/>
      <c r="HD398" s="5"/>
      <c r="HE398" s="5"/>
      <c r="HF398" s="5"/>
      <c r="HG398" s="3"/>
      <c r="HH398" s="3"/>
      <c r="HI398" s="3"/>
      <c r="HJ398" s="3"/>
      <c r="HK398" s="3"/>
      <c r="HL398" s="3"/>
      <c r="HM398" s="4"/>
      <c r="HN398" s="4"/>
      <c r="HO398" s="4"/>
      <c r="HP398" s="4"/>
      <c r="HQ398" s="4"/>
      <c r="HR398" s="4"/>
    </row>
    <row r="399" spans="207:226" x14ac:dyDescent="0.25">
      <c r="GY399" s="2"/>
      <c r="HD399" s="5"/>
      <c r="HE399" s="5"/>
      <c r="HF399" s="5"/>
      <c r="HG399" s="3"/>
      <c r="HH399" s="3"/>
      <c r="HI399" s="3"/>
      <c r="HJ399" s="3"/>
      <c r="HK399" s="3"/>
      <c r="HL399" s="3"/>
      <c r="HM399" s="4"/>
      <c r="HN399" s="4"/>
      <c r="HO399" s="4"/>
      <c r="HP399" s="4"/>
      <c r="HQ399" s="4"/>
      <c r="HR399" s="4"/>
    </row>
    <row r="400" spans="207:226" x14ac:dyDescent="0.25">
      <c r="GY400" s="2"/>
      <c r="HD400" s="5"/>
      <c r="HE400" s="5"/>
      <c r="HF400" s="5"/>
      <c r="HG400" s="3"/>
      <c r="HH400" s="3"/>
      <c r="HI400" s="3"/>
      <c r="HJ400" s="3"/>
      <c r="HK400" s="3"/>
      <c r="HL400" s="3"/>
      <c r="HM400" s="4"/>
      <c r="HN400" s="4"/>
      <c r="HO400" s="4"/>
      <c r="HP400" s="4"/>
      <c r="HQ400" s="4"/>
      <c r="HR400" s="4"/>
    </row>
    <row r="401" spans="207:226" x14ac:dyDescent="0.25">
      <c r="GY401" s="2"/>
      <c r="HD401" s="5"/>
      <c r="HE401" s="5"/>
      <c r="HF401" s="5"/>
      <c r="HG401" s="3"/>
      <c r="HH401" s="3"/>
      <c r="HI401" s="3"/>
      <c r="HJ401" s="3"/>
      <c r="HK401" s="3"/>
      <c r="HL401" s="3"/>
      <c r="HM401" s="4"/>
      <c r="HN401" s="4"/>
      <c r="HO401" s="4"/>
      <c r="HP401" s="4"/>
      <c r="HQ401" s="4"/>
      <c r="HR401" s="4"/>
    </row>
    <row r="402" spans="207:226" x14ac:dyDescent="0.25">
      <c r="GY402" s="2"/>
      <c r="HD402" s="5"/>
      <c r="HE402" s="5"/>
      <c r="HF402" s="5"/>
      <c r="HG402" s="3"/>
      <c r="HH402" s="3"/>
      <c r="HI402" s="3"/>
      <c r="HJ402" s="3"/>
      <c r="HK402" s="3"/>
      <c r="HL402" s="3"/>
      <c r="HM402" s="4"/>
      <c r="HN402" s="4"/>
      <c r="HO402" s="4"/>
      <c r="HP402" s="4"/>
      <c r="HQ402" s="4"/>
      <c r="HR402" s="4"/>
    </row>
    <row r="403" spans="207:226" x14ac:dyDescent="0.25">
      <c r="GY403" s="2"/>
      <c r="HD403" s="5"/>
      <c r="HE403" s="5"/>
      <c r="HF403" s="5"/>
      <c r="HG403" s="3"/>
      <c r="HH403" s="3"/>
      <c r="HI403" s="3"/>
      <c r="HJ403" s="3"/>
      <c r="HK403" s="3"/>
      <c r="HL403" s="3"/>
      <c r="HM403" s="4"/>
      <c r="HN403" s="4"/>
      <c r="HO403" s="4"/>
      <c r="HP403" s="4"/>
      <c r="HQ403" s="4"/>
      <c r="HR403" s="4"/>
    </row>
    <row r="404" spans="207:226" x14ac:dyDescent="0.25">
      <c r="GY404" s="2"/>
      <c r="HD404" s="5"/>
      <c r="HE404" s="5"/>
      <c r="HF404" s="5"/>
      <c r="HG404" s="3"/>
      <c r="HH404" s="3"/>
      <c r="HI404" s="3"/>
      <c r="HJ404" s="3"/>
      <c r="HK404" s="3"/>
      <c r="HL404" s="3"/>
      <c r="HM404" s="4"/>
      <c r="HN404" s="4"/>
      <c r="HO404" s="4"/>
      <c r="HP404" s="4"/>
      <c r="HQ404" s="4"/>
      <c r="HR404" s="4"/>
    </row>
    <row r="405" spans="207:226" x14ac:dyDescent="0.25">
      <c r="GY405" s="2"/>
      <c r="HD405" s="5"/>
      <c r="HE405" s="5"/>
      <c r="HF405" s="5"/>
      <c r="HG405" s="3"/>
      <c r="HH405" s="3"/>
      <c r="HI405" s="3"/>
      <c r="HJ405" s="3"/>
      <c r="HK405" s="3"/>
      <c r="HL405" s="3"/>
      <c r="HM405" s="4"/>
      <c r="HN405" s="4"/>
      <c r="HO405" s="4"/>
      <c r="HP405" s="4"/>
      <c r="HQ405" s="4"/>
      <c r="HR405" s="4"/>
    </row>
    <row r="406" spans="207:226" x14ac:dyDescent="0.25">
      <c r="GY406" s="2"/>
      <c r="HD406" s="5"/>
      <c r="HE406" s="5"/>
      <c r="HF406" s="5"/>
      <c r="HG406" s="3"/>
      <c r="HH406" s="3"/>
      <c r="HI406" s="3"/>
      <c r="HJ406" s="3"/>
      <c r="HK406" s="3"/>
      <c r="HL406" s="3"/>
      <c r="HM406" s="4"/>
      <c r="HN406" s="4"/>
      <c r="HO406" s="4"/>
      <c r="HP406" s="4"/>
      <c r="HQ406" s="4"/>
      <c r="HR406" s="4"/>
    </row>
    <row r="407" spans="207:226" x14ac:dyDescent="0.25">
      <c r="GY407" s="2"/>
      <c r="HD407" s="5"/>
      <c r="HE407" s="5"/>
      <c r="HF407" s="5"/>
      <c r="HG407" s="3"/>
      <c r="HH407" s="3"/>
      <c r="HI407" s="3"/>
      <c r="HJ407" s="3"/>
      <c r="HK407" s="3"/>
      <c r="HL407" s="3"/>
      <c r="HM407" s="4"/>
      <c r="HN407" s="4"/>
      <c r="HO407" s="4"/>
      <c r="HP407" s="4"/>
      <c r="HQ407" s="4"/>
      <c r="HR407" s="4"/>
    </row>
    <row r="408" spans="207:226" x14ac:dyDescent="0.25">
      <c r="GY408" s="2"/>
      <c r="HD408" s="5"/>
      <c r="HE408" s="5"/>
      <c r="HF408" s="5"/>
      <c r="HG408" s="3"/>
      <c r="HH408" s="3"/>
      <c r="HI408" s="3"/>
      <c r="HJ408" s="3"/>
      <c r="HK408" s="3"/>
      <c r="HL408" s="3"/>
      <c r="HM408" s="4"/>
      <c r="HN408" s="4"/>
      <c r="HO408" s="4"/>
      <c r="HP408" s="4"/>
      <c r="HQ408" s="4"/>
      <c r="HR408" s="4"/>
    </row>
    <row r="409" spans="207:226" x14ac:dyDescent="0.25">
      <c r="GY409" s="2"/>
      <c r="HD409" s="5"/>
      <c r="HE409" s="5"/>
      <c r="HF409" s="5"/>
      <c r="HG409" s="3"/>
      <c r="HH409" s="3"/>
      <c r="HI409" s="3"/>
      <c r="HJ409" s="3"/>
      <c r="HK409" s="3"/>
      <c r="HL409" s="3"/>
      <c r="HM409" s="4"/>
      <c r="HN409" s="4"/>
      <c r="HO409" s="4"/>
      <c r="HP409" s="4"/>
      <c r="HQ409" s="4"/>
      <c r="HR409" s="4"/>
    </row>
    <row r="410" spans="207:226" x14ac:dyDescent="0.25">
      <c r="GY410" s="2"/>
      <c r="HD410" s="5"/>
      <c r="HE410" s="5"/>
      <c r="HF410" s="5"/>
      <c r="HG410" s="3"/>
      <c r="HH410" s="3"/>
      <c r="HI410" s="3"/>
      <c r="HJ410" s="3"/>
      <c r="HK410" s="3"/>
      <c r="HL410" s="3"/>
      <c r="HM410" s="4"/>
      <c r="HN410" s="4"/>
      <c r="HO410" s="4"/>
      <c r="HP410" s="4"/>
      <c r="HQ410" s="4"/>
      <c r="HR410" s="4"/>
    </row>
    <row r="411" spans="207:226" x14ac:dyDescent="0.25">
      <c r="GY411" s="2"/>
      <c r="HD411" s="5"/>
      <c r="HE411" s="5"/>
      <c r="HF411" s="5"/>
      <c r="HG411" s="3"/>
      <c r="HH411" s="3"/>
      <c r="HI411" s="3"/>
      <c r="HJ411" s="3"/>
      <c r="HK411" s="3"/>
      <c r="HL411" s="3"/>
      <c r="HM411" s="4"/>
      <c r="HN411" s="4"/>
      <c r="HO411" s="4"/>
      <c r="HP411" s="4"/>
      <c r="HQ411" s="4"/>
      <c r="HR411" s="4"/>
    </row>
    <row r="412" spans="207:226" x14ac:dyDescent="0.25">
      <c r="GY412" s="2"/>
      <c r="HD412" s="5"/>
      <c r="HE412" s="5"/>
      <c r="HF412" s="5"/>
      <c r="HG412" s="3"/>
      <c r="HH412" s="3"/>
      <c r="HI412" s="3"/>
      <c r="HJ412" s="3"/>
      <c r="HK412" s="3"/>
      <c r="HL412" s="3"/>
      <c r="HM412" s="4"/>
      <c r="HN412" s="4"/>
      <c r="HO412" s="4"/>
      <c r="HP412" s="4"/>
      <c r="HQ412" s="4"/>
      <c r="HR412" s="4"/>
    </row>
    <row r="413" spans="207:226" x14ac:dyDescent="0.25">
      <c r="GY413" s="2"/>
      <c r="HD413" s="5"/>
      <c r="HE413" s="5"/>
      <c r="HF413" s="5"/>
      <c r="HG413" s="3"/>
      <c r="HH413" s="3"/>
      <c r="HI413" s="3"/>
      <c r="HJ413" s="3"/>
      <c r="HK413" s="3"/>
      <c r="HL413" s="3"/>
      <c r="HM413" s="4"/>
      <c r="HN413" s="4"/>
      <c r="HO413" s="4"/>
      <c r="HP413" s="4"/>
      <c r="HQ413" s="4"/>
      <c r="HR413" s="4"/>
    </row>
    <row r="414" spans="207:226" x14ac:dyDescent="0.25">
      <c r="GY414" s="2"/>
      <c r="HD414" s="5"/>
      <c r="HE414" s="5"/>
      <c r="HF414" s="5"/>
      <c r="HG414" s="3"/>
      <c r="HH414" s="3"/>
      <c r="HI414" s="3"/>
      <c r="HJ414" s="3"/>
      <c r="HK414" s="3"/>
      <c r="HL414" s="3"/>
      <c r="HM414" s="4"/>
      <c r="HN414" s="4"/>
      <c r="HO414" s="4"/>
      <c r="HP414" s="4"/>
      <c r="HQ414" s="4"/>
      <c r="HR414" s="4"/>
    </row>
    <row r="415" spans="207:226" x14ac:dyDescent="0.25">
      <c r="GY415" s="2"/>
      <c r="HD415" s="5"/>
      <c r="HE415" s="5"/>
      <c r="HF415" s="5"/>
      <c r="HG415" s="3"/>
      <c r="HH415" s="3"/>
      <c r="HI415" s="3"/>
      <c r="HJ415" s="3"/>
      <c r="HK415" s="3"/>
      <c r="HL415" s="3"/>
      <c r="HM415" s="4"/>
      <c r="HN415" s="4"/>
      <c r="HO415" s="4"/>
      <c r="HP415" s="4"/>
      <c r="HQ415" s="4"/>
      <c r="HR415" s="4"/>
    </row>
    <row r="416" spans="207:226" x14ac:dyDescent="0.25">
      <c r="GY416" s="2"/>
      <c r="HD416" s="5"/>
      <c r="HE416" s="5"/>
      <c r="HF416" s="5"/>
      <c r="HG416" s="3"/>
      <c r="HH416" s="3"/>
      <c r="HI416" s="3"/>
      <c r="HJ416" s="3"/>
      <c r="HK416" s="3"/>
      <c r="HL416" s="3"/>
      <c r="HM416" s="4"/>
      <c r="HN416" s="4"/>
      <c r="HO416" s="4"/>
      <c r="HP416" s="4"/>
      <c r="HQ416" s="4"/>
      <c r="HR416" s="4"/>
    </row>
    <row r="417" spans="207:226" x14ac:dyDescent="0.25">
      <c r="GY417" s="2"/>
      <c r="HD417" s="5"/>
      <c r="HE417" s="5"/>
      <c r="HF417" s="5"/>
      <c r="HG417" s="3"/>
      <c r="HH417" s="3"/>
      <c r="HI417" s="3"/>
      <c r="HJ417" s="3"/>
      <c r="HK417" s="3"/>
      <c r="HL417" s="3"/>
      <c r="HM417" s="4"/>
      <c r="HN417" s="4"/>
      <c r="HO417" s="4"/>
      <c r="HP417" s="4"/>
      <c r="HQ417" s="4"/>
      <c r="HR417" s="4"/>
    </row>
    <row r="418" spans="207:226" x14ac:dyDescent="0.25">
      <c r="GY418" s="2"/>
      <c r="HD418" s="5"/>
      <c r="HE418" s="5"/>
      <c r="HF418" s="5"/>
      <c r="HG418" s="3"/>
      <c r="HH418" s="3"/>
      <c r="HI418" s="3"/>
      <c r="HJ418" s="3"/>
      <c r="HK418" s="3"/>
      <c r="HL418" s="3"/>
      <c r="HM418" s="4"/>
      <c r="HN418" s="4"/>
      <c r="HO418" s="4"/>
      <c r="HP418" s="4"/>
      <c r="HQ418" s="4"/>
      <c r="HR418" s="4"/>
    </row>
    <row r="419" spans="207:226" x14ac:dyDescent="0.25">
      <c r="GY419" s="2"/>
      <c r="HD419" s="5"/>
      <c r="HE419" s="5"/>
      <c r="HF419" s="5"/>
      <c r="HG419" s="3"/>
      <c r="HH419" s="3"/>
      <c r="HI419" s="3"/>
      <c r="HJ419" s="3"/>
      <c r="HK419" s="3"/>
      <c r="HL419" s="3"/>
      <c r="HM419" s="4"/>
      <c r="HN419" s="4"/>
      <c r="HO419" s="4"/>
      <c r="HP419" s="4"/>
      <c r="HQ419" s="4"/>
      <c r="HR419" s="4"/>
    </row>
    <row r="420" spans="207:226" x14ac:dyDescent="0.25">
      <c r="GY420" s="2"/>
      <c r="HD420" s="5"/>
      <c r="HE420" s="5"/>
      <c r="HF420" s="5"/>
      <c r="HG420" s="3"/>
      <c r="HH420" s="3"/>
      <c r="HI420" s="3"/>
      <c r="HJ420" s="3"/>
      <c r="HK420" s="3"/>
      <c r="HL420" s="3"/>
      <c r="HM420" s="4"/>
      <c r="HN420" s="4"/>
      <c r="HO420" s="4"/>
      <c r="HP420" s="4"/>
      <c r="HQ420" s="4"/>
      <c r="HR420" s="4"/>
    </row>
    <row r="421" spans="207:226" x14ac:dyDescent="0.25">
      <c r="GY421" s="2"/>
      <c r="HD421" s="5"/>
      <c r="HE421" s="5"/>
      <c r="HF421" s="5"/>
      <c r="HG421" s="3"/>
      <c r="HH421" s="3"/>
      <c r="HI421" s="3"/>
      <c r="HJ421" s="3"/>
      <c r="HK421" s="3"/>
      <c r="HL421" s="3"/>
      <c r="HM421" s="4"/>
      <c r="HN421" s="4"/>
      <c r="HO421" s="4"/>
      <c r="HP421" s="4"/>
      <c r="HQ421" s="4"/>
      <c r="HR421" s="4"/>
    </row>
    <row r="422" spans="207:226" x14ac:dyDescent="0.25">
      <c r="GY422" s="2"/>
      <c r="HD422" s="5"/>
      <c r="HE422" s="5"/>
      <c r="HF422" s="5"/>
      <c r="HG422" s="3"/>
      <c r="HH422" s="3"/>
      <c r="HI422" s="3"/>
      <c r="HJ422" s="3"/>
      <c r="HK422" s="3"/>
      <c r="HL422" s="3"/>
      <c r="HM422" s="4"/>
      <c r="HN422" s="4"/>
      <c r="HO422" s="4"/>
      <c r="HP422" s="4"/>
      <c r="HQ422" s="4"/>
      <c r="HR422" s="4"/>
    </row>
    <row r="423" spans="207:226" x14ac:dyDescent="0.25">
      <c r="GY423" s="2"/>
      <c r="HD423" s="5"/>
      <c r="HE423" s="5"/>
      <c r="HF423" s="5"/>
      <c r="HG423" s="3"/>
      <c r="HH423" s="3"/>
      <c r="HI423" s="3"/>
      <c r="HJ423" s="3"/>
      <c r="HK423" s="3"/>
      <c r="HL423" s="3"/>
      <c r="HM423" s="4"/>
      <c r="HN423" s="4"/>
      <c r="HO423" s="4"/>
      <c r="HP423" s="4"/>
      <c r="HQ423" s="4"/>
      <c r="HR423" s="4"/>
    </row>
    <row r="424" spans="207:226" x14ac:dyDescent="0.25">
      <c r="GY424" s="2"/>
      <c r="HD424" s="5"/>
      <c r="HE424" s="5"/>
      <c r="HF424" s="5"/>
      <c r="HG424" s="3"/>
      <c r="HH424" s="3"/>
      <c r="HI424" s="3"/>
      <c r="HJ424" s="3"/>
      <c r="HK424" s="3"/>
      <c r="HL424" s="3"/>
      <c r="HM424" s="4"/>
      <c r="HN424" s="4"/>
      <c r="HO424" s="4"/>
      <c r="HP424" s="4"/>
      <c r="HQ424" s="4"/>
      <c r="HR424" s="4"/>
    </row>
    <row r="425" spans="207:226" x14ac:dyDescent="0.25">
      <c r="GY425" s="2"/>
      <c r="HD425" s="5"/>
      <c r="HE425" s="5"/>
      <c r="HF425" s="5"/>
      <c r="HG425" s="3"/>
      <c r="HH425" s="3"/>
      <c r="HI425" s="3"/>
      <c r="HJ425" s="3"/>
      <c r="HK425" s="3"/>
      <c r="HL425" s="3"/>
      <c r="HM425" s="4"/>
      <c r="HN425" s="4"/>
      <c r="HO425" s="4"/>
      <c r="HP425" s="4"/>
      <c r="HQ425" s="4"/>
      <c r="HR425" s="4"/>
    </row>
    <row r="426" spans="207:226" x14ac:dyDescent="0.25">
      <c r="GY426" s="2"/>
      <c r="HD426" s="5"/>
      <c r="HE426" s="5"/>
      <c r="HF426" s="5"/>
      <c r="HG426" s="3"/>
      <c r="HH426" s="3"/>
      <c r="HI426" s="3"/>
      <c r="HJ426" s="3"/>
      <c r="HK426" s="3"/>
      <c r="HL426" s="3"/>
      <c r="HM426" s="4"/>
      <c r="HN426" s="4"/>
      <c r="HO426" s="4"/>
      <c r="HP426" s="4"/>
      <c r="HQ426" s="4"/>
      <c r="HR426" s="4"/>
    </row>
    <row r="427" spans="207:226" x14ac:dyDescent="0.25">
      <c r="GY427" s="2"/>
      <c r="HD427" s="5"/>
      <c r="HE427" s="5"/>
      <c r="HF427" s="5"/>
      <c r="HG427" s="3"/>
      <c r="HH427" s="3"/>
      <c r="HI427" s="3"/>
      <c r="HJ427" s="3"/>
      <c r="HK427" s="3"/>
      <c r="HL427" s="3"/>
      <c r="HM427" s="4"/>
      <c r="HN427" s="4"/>
      <c r="HO427" s="4"/>
      <c r="HP427" s="4"/>
      <c r="HQ427" s="4"/>
      <c r="HR427" s="4"/>
    </row>
    <row r="428" spans="207:226" x14ac:dyDescent="0.25">
      <c r="GY428" s="2"/>
      <c r="HD428" s="5"/>
      <c r="HE428" s="5"/>
      <c r="HF428" s="5"/>
      <c r="HG428" s="3"/>
      <c r="HH428" s="3"/>
      <c r="HI428" s="3"/>
      <c r="HJ428" s="3"/>
      <c r="HK428" s="3"/>
      <c r="HL428" s="3"/>
      <c r="HM428" s="4"/>
      <c r="HN428" s="4"/>
      <c r="HO428" s="4"/>
      <c r="HP428" s="4"/>
      <c r="HQ428" s="4"/>
      <c r="HR428" s="4"/>
    </row>
    <row r="429" spans="207:226" x14ac:dyDescent="0.25">
      <c r="GY429" s="2"/>
      <c r="HD429" s="5"/>
      <c r="HE429" s="5"/>
      <c r="HF429" s="5"/>
      <c r="HG429" s="3"/>
      <c r="HH429" s="3"/>
      <c r="HI429" s="3"/>
      <c r="HJ429" s="3"/>
      <c r="HK429" s="3"/>
      <c r="HL429" s="3"/>
      <c r="HM429" s="4"/>
      <c r="HN429" s="4"/>
      <c r="HO429" s="4"/>
      <c r="HP429" s="4"/>
      <c r="HQ429" s="4"/>
      <c r="HR429" s="4"/>
    </row>
    <row r="430" spans="207:226" x14ac:dyDescent="0.25">
      <c r="GY430" s="2"/>
      <c r="HD430" s="5"/>
      <c r="HE430" s="5"/>
      <c r="HF430" s="5"/>
      <c r="HG430" s="3"/>
      <c r="HH430" s="3"/>
      <c r="HI430" s="3"/>
      <c r="HJ430" s="3"/>
      <c r="HK430" s="3"/>
      <c r="HL430" s="3"/>
      <c r="HM430" s="4"/>
      <c r="HN430" s="4"/>
      <c r="HO430" s="4"/>
      <c r="HP430" s="4"/>
      <c r="HQ430" s="4"/>
      <c r="HR430" s="4"/>
    </row>
    <row r="431" spans="207:226" x14ac:dyDescent="0.25">
      <c r="GY431" s="2"/>
      <c r="HD431" s="5"/>
      <c r="HE431" s="5"/>
      <c r="HF431" s="5"/>
      <c r="HG431" s="3"/>
      <c r="HH431" s="3"/>
      <c r="HI431" s="3"/>
      <c r="HJ431" s="3"/>
      <c r="HK431" s="3"/>
      <c r="HL431" s="3"/>
      <c r="HM431" s="4"/>
      <c r="HN431" s="4"/>
      <c r="HO431" s="4"/>
      <c r="HP431" s="4"/>
      <c r="HQ431" s="4"/>
      <c r="HR431" s="4"/>
    </row>
    <row r="432" spans="207:226" x14ac:dyDescent="0.25">
      <c r="GY432" s="2"/>
      <c r="HD432" s="5"/>
      <c r="HE432" s="5"/>
      <c r="HF432" s="5"/>
      <c r="HG432" s="3"/>
      <c r="HH432" s="3"/>
      <c r="HI432" s="3"/>
      <c r="HJ432" s="3"/>
      <c r="HK432" s="3"/>
      <c r="HL432" s="3"/>
      <c r="HM432" s="4"/>
      <c r="HN432" s="4"/>
      <c r="HO432" s="4"/>
      <c r="HP432" s="4"/>
      <c r="HQ432" s="4"/>
      <c r="HR432" s="4"/>
    </row>
    <row r="433" spans="207:226" x14ac:dyDescent="0.25">
      <c r="GY433" s="2"/>
      <c r="HD433" s="5"/>
      <c r="HE433" s="5"/>
      <c r="HF433" s="5"/>
      <c r="HG433" s="3"/>
      <c r="HH433" s="3"/>
      <c r="HI433" s="3"/>
      <c r="HJ433" s="3"/>
      <c r="HK433" s="3"/>
      <c r="HL433" s="3"/>
      <c r="HM433" s="4"/>
      <c r="HN433" s="4"/>
      <c r="HO433" s="4"/>
      <c r="HP433" s="4"/>
      <c r="HQ433" s="4"/>
      <c r="HR433" s="4"/>
    </row>
    <row r="434" spans="207:226" x14ac:dyDescent="0.25">
      <c r="GY434" s="2"/>
      <c r="HD434" s="5"/>
      <c r="HE434" s="5"/>
      <c r="HF434" s="5"/>
      <c r="HG434" s="3"/>
      <c r="HH434" s="3"/>
      <c r="HI434" s="3"/>
      <c r="HJ434" s="3"/>
      <c r="HK434" s="3"/>
      <c r="HL434" s="3"/>
      <c r="HM434" s="4"/>
      <c r="HN434" s="4"/>
      <c r="HO434" s="4"/>
      <c r="HP434" s="4"/>
      <c r="HQ434" s="4"/>
      <c r="HR434" s="4"/>
    </row>
    <row r="435" spans="207:226" x14ac:dyDescent="0.25">
      <c r="GY435" s="2"/>
      <c r="HD435" s="5"/>
      <c r="HE435" s="5"/>
      <c r="HF435" s="5"/>
      <c r="HG435" s="3"/>
      <c r="HH435" s="3"/>
      <c r="HI435" s="3"/>
      <c r="HJ435" s="3"/>
      <c r="HK435" s="3"/>
      <c r="HL435" s="3"/>
      <c r="HM435" s="4"/>
      <c r="HN435" s="4"/>
      <c r="HO435" s="4"/>
      <c r="HP435" s="4"/>
      <c r="HQ435" s="4"/>
      <c r="HR435" s="4"/>
    </row>
    <row r="436" spans="207:226" x14ac:dyDescent="0.25">
      <c r="GY436" s="2"/>
      <c r="HD436" s="5"/>
      <c r="HE436" s="5"/>
      <c r="HF436" s="5"/>
      <c r="HG436" s="3"/>
      <c r="HH436" s="3"/>
      <c r="HI436" s="3"/>
      <c r="HJ436" s="3"/>
      <c r="HK436" s="3"/>
      <c r="HL436" s="3"/>
      <c r="HM436" s="4"/>
      <c r="HN436" s="4"/>
      <c r="HO436" s="4"/>
      <c r="HP436" s="4"/>
      <c r="HQ436" s="4"/>
      <c r="HR436" s="4"/>
    </row>
    <row r="437" spans="207:226" x14ac:dyDescent="0.25">
      <c r="GY437" s="2"/>
      <c r="HD437" s="5"/>
      <c r="HE437" s="5"/>
      <c r="HF437" s="5"/>
      <c r="HG437" s="3"/>
      <c r="HH437" s="3"/>
      <c r="HI437" s="3"/>
      <c r="HJ437" s="3"/>
      <c r="HK437" s="3"/>
      <c r="HL437" s="3"/>
      <c r="HM437" s="4"/>
      <c r="HN437" s="4"/>
      <c r="HO437" s="4"/>
      <c r="HP437" s="4"/>
      <c r="HQ437" s="4"/>
      <c r="HR437" s="4"/>
    </row>
    <row r="438" spans="207:226" x14ac:dyDescent="0.25">
      <c r="GY438" s="2"/>
      <c r="HD438" s="5"/>
      <c r="HE438" s="5"/>
      <c r="HF438" s="5"/>
      <c r="HG438" s="3"/>
      <c r="HH438" s="3"/>
      <c r="HI438" s="3"/>
      <c r="HJ438" s="3"/>
      <c r="HK438" s="3"/>
      <c r="HL438" s="3"/>
      <c r="HM438" s="4"/>
      <c r="HN438" s="4"/>
      <c r="HO438" s="4"/>
      <c r="HP438" s="4"/>
      <c r="HQ438" s="4"/>
      <c r="HR438" s="4"/>
    </row>
    <row r="439" spans="207:226" x14ac:dyDescent="0.25">
      <c r="GY439" s="2"/>
      <c r="HD439" s="5"/>
      <c r="HE439" s="5"/>
      <c r="HF439" s="5"/>
      <c r="HG439" s="3"/>
      <c r="HH439" s="3"/>
      <c r="HI439" s="3"/>
      <c r="HJ439" s="3"/>
      <c r="HK439" s="3"/>
      <c r="HL439" s="3"/>
      <c r="HM439" s="4"/>
      <c r="HN439" s="4"/>
      <c r="HO439" s="4"/>
      <c r="HP439" s="4"/>
      <c r="HQ439" s="4"/>
      <c r="HR439" s="4"/>
    </row>
    <row r="440" spans="207:226" x14ac:dyDescent="0.25">
      <c r="GY440" s="2"/>
      <c r="HD440" s="5"/>
      <c r="HE440" s="5"/>
      <c r="HF440" s="5"/>
      <c r="HG440" s="3"/>
      <c r="HH440" s="3"/>
      <c r="HI440" s="3"/>
      <c r="HJ440" s="3"/>
      <c r="HK440" s="3"/>
      <c r="HL440" s="3"/>
      <c r="HM440" s="4"/>
      <c r="HN440" s="4"/>
      <c r="HO440" s="4"/>
      <c r="HP440" s="4"/>
      <c r="HQ440" s="4"/>
      <c r="HR440" s="4"/>
    </row>
    <row r="441" spans="207:226" x14ac:dyDescent="0.25">
      <c r="GY441" s="2"/>
      <c r="HD441" s="5"/>
      <c r="HE441" s="5"/>
      <c r="HF441" s="5"/>
      <c r="HG441" s="3"/>
      <c r="HH441" s="3"/>
      <c r="HI441" s="3"/>
      <c r="HJ441" s="3"/>
      <c r="HK441" s="3"/>
      <c r="HL441" s="3"/>
      <c r="HM441" s="4"/>
      <c r="HN441" s="4"/>
      <c r="HO441" s="4"/>
      <c r="HP441" s="4"/>
      <c r="HQ441" s="4"/>
      <c r="HR441" s="4"/>
    </row>
    <row r="442" spans="207:226" x14ac:dyDescent="0.25">
      <c r="GY442" s="2"/>
      <c r="HD442" s="5"/>
      <c r="HE442" s="5"/>
      <c r="HF442" s="5"/>
      <c r="HG442" s="3"/>
      <c r="HH442" s="3"/>
      <c r="HI442" s="3"/>
      <c r="HJ442" s="3"/>
      <c r="HK442" s="3"/>
      <c r="HL442" s="3"/>
      <c r="HM442" s="4"/>
      <c r="HN442" s="4"/>
      <c r="HO442" s="4"/>
      <c r="HP442" s="4"/>
      <c r="HQ442" s="4"/>
      <c r="HR442" s="4"/>
    </row>
    <row r="443" spans="207:226" x14ac:dyDescent="0.25">
      <c r="GY443" s="2"/>
      <c r="HD443" s="5"/>
      <c r="HE443" s="5"/>
      <c r="HF443" s="5"/>
      <c r="HG443" s="3"/>
      <c r="HH443" s="3"/>
      <c r="HI443" s="3"/>
      <c r="HJ443" s="3"/>
      <c r="HK443" s="3"/>
      <c r="HL443" s="3"/>
      <c r="HM443" s="4"/>
      <c r="HN443" s="4"/>
      <c r="HO443" s="4"/>
      <c r="HP443" s="4"/>
      <c r="HQ443" s="4"/>
      <c r="HR443" s="4"/>
    </row>
    <row r="444" spans="207:226" x14ac:dyDescent="0.25">
      <c r="GY444" s="2"/>
      <c r="HD444" s="5"/>
      <c r="HE444" s="5"/>
      <c r="HF444" s="5"/>
      <c r="HG444" s="3"/>
      <c r="HH444" s="3"/>
      <c r="HI444" s="3"/>
      <c r="HJ444" s="3"/>
      <c r="HK444" s="3"/>
      <c r="HL444" s="3"/>
      <c r="HM444" s="4"/>
      <c r="HN444" s="4"/>
      <c r="HO444" s="4"/>
      <c r="HP444" s="4"/>
      <c r="HQ444" s="4"/>
      <c r="HR444" s="4"/>
    </row>
    <row r="445" spans="207:226" x14ac:dyDescent="0.25">
      <c r="GY445" s="2"/>
      <c r="HD445" s="5"/>
      <c r="HE445" s="5"/>
      <c r="HF445" s="5"/>
      <c r="HG445" s="3"/>
      <c r="HH445" s="3"/>
      <c r="HI445" s="3"/>
      <c r="HJ445" s="3"/>
      <c r="HK445" s="3"/>
      <c r="HL445" s="3"/>
      <c r="HM445" s="4"/>
      <c r="HN445" s="4"/>
      <c r="HO445" s="4"/>
      <c r="HP445" s="4"/>
      <c r="HQ445" s="4"/>
      <c r="HR445" s="4"/>
    </row>
    <row r="446" spans="207:226" x14ac:dyDescent="0.25">
      <c r="GY446" s="2"/>
      <c r="HD446" s="5"/>
      <c r="HE446" s="5"/>
      <c r="HF446" s="5"/>
      <c r="HG446" s="3"/>
      <c r="HH446" s="3"/>
      <c r="HI446" s="3"/>
      <c r="HJ446" s="3"/>
      <c r="HK446" s="3"/>
      <c r="HL446" s="3"/>
      <c r="HM446" s="4"/>
      <c r="HN446" s="4"/>
      <c r="HO446" s="4"/>
      <c r="HP446" s="4"/>
      <c r="HQ446" s="4"/>
      <c r="HR446" s="4"/>
    </row>
    <row r="447" spans="207:226" x14ac:dyDescent="0.25">
      <c r="GY447" s="2"/>
      <c r="HD447" s="5"/>
      <c r="HE447" s="5"/>
      <c r="HF447" s="5"/>
      <c r="HG447" s="3"/>
      <c r="HH447" s="3"/>
      <c r="HI447" s="3"/>
      <c r="HJ447" s="3"/>
      <c r="HK447" s="3"/>
      <c r="HL447" s="3"/>
      <c r="HM447" s="4"/>
      <c r="HN447" s="4"/>
      <c r="HO447" s="4"/>
      <c r="HP447" s="4"/>
      <c r="HQ447" s="4"/>
      <c r="HR447" s="4"/>
    </row>
    <row r="448" spans="207:226" x14ac:dyDescent="0.25">
      <c r="GY448" s="2"/>
      <c r="HD448" s="5"/>
      <c r="HE448" s="5"/>
      <c r="HF448" s="5"/>
      <c r="HG448" s="3"/>
      <c r="HH448" s="3"/>
      <c r="HI448" s="3"/>
      <c r="HJ448" s="3"/>
      <c r="HK448" s="3"/>
      <c r="HL448" s="3"/>
      <c r="HM448" s="4"/>
      <c r="HN448" s="4"/>
      <c r="HO448" s="4"/>
      <c r="HP448" s="4"/>
      <c r="HQ448" s="4"/>
      <c r="HR448" s="4"/>
    </row>
    <row r="449" spans="207:226" x14ac:dyDescent="0.25">
      <c r="GY449" s="2"/>
      <c r="HD449" s="5"/>
      <c r="HE449" s="5"/>
      <c r="HF449" s="5"/>
      <c r="HG449" s="3"/>
      <c r="HH449" s="3"/>
      <c r="HI449" s="3"/>
      <c r="HJ449" s="3"/>
      <c r="HK449" s="3"/>
      <c r="HL449" s="3"/>
      <c r="HM449" s="4"/>
      <c r="HN449" s="4"/>
      <c r="HO449" s="4"/>
      <c r="HP449" s="4"/>
      <c r="HQ449" s="4"/>
      <c r="HR449" s="4"/>
    </row>
    <row r="450" spans="207:226" x14ac:dyDescent="0.25">
      <c r="GY450" s="2"/>
      <c r="HD450" s="5"/>
      <c r="HE450" s="5"/>
      <c r="HF450" s="5"/>
      <c r="HG450" s="3"/>
      <c r="HH450" s="3"/>
      <c r="HI450" s="3"/>
      <c r="HJ450" s="3"/>
      <c r="HK450" s="3"/>
      <c r="HL450" s="3"/>
      <c r="HM450" s="4"/>
      <c r="HN450" s="4"/>
      <c r="HO450" s="4"/>
      <c r="HP450" s="4"/>
      <c r="HQ450" s="4"/>
      <c r="HR450" s="4"/>
    </row>
    <row r="451" spans="207:226" x14ac:dyDescent="0.25">
      <c r="GY451" s="2"/>
      <c r="HD451" s="5"/>
      <c r="HE451" s="5"/>
      <c r="HF451" s="5"/>
      <c r="HG451" s="3"/>
      <c r="HH451" s="3"/>
      <c r="HI451" s="3"/>
      <c r="HJ451" s="3"/>
      <c r="HK451" s="3"/>
      <c r="HL451" s="3"/>
      <c r="HM451" s="4"/>
      <c r="HN451" s="4"/>
      <c r="HO451" s="4"/>
      <c r="HP451" s="4"/>
      <c r="HQ451" s="4"/>
      <c r="HR451" s="4"/>
    </row>
    <row r="452" spans="207:226" x14ac:dyDescent="0.25">
      <c r="GY452" s="2"/>
      <c r="HD452" s="5"/>
      <c r="HE452" s="5"/>
      <c r="HF452" s="5"/>
      <c r="HG452" s="3"/>
      <c r="HH452" s="3"/>
      <c r="HI452" s="3"/>
      <c r="HJ452" s="3"/>
      <c r="HK452" s="3"/>
      <c r="HL452" s="3"/>
      <c r="HM452" s="4"/>
      <c r="HN452" s="4"/>
      <c r="HO452" s="4"/>
      <c r="HP452" s="4"/>
      <c r="HQ452" s="4"/>
      <c r="HR452" s="4"/>
    </row>
    <row r="453" spans="207:226" x14ac:dyDescent="0.25">
      <c r="GY453" s="2"/>
      <c r="HD453" s="5"/>
      <c r="HE453" s="5"/>
      <c r="HF453" s="5"/>
      <c r="HG453" s="3"/>
      <c r="HH453" s="3"/>
      <c r="HI453" s="3"/>
      <c r="HJ453" s="3"/>
      <c r="HK453" s="3"/>
      <c r="HL453" s="3"/>
      <c r="HM453" s="4"/>
      <c r="HN453" s="4"/>
      <c r="HO453" s="4"/>
      <c r="HP453" s="4"/>
      <c r="HQ453" s="4"/>
      <c r="HR453" s="4"/>
    </row>
    <row r="454" spans="207:226" x14ac:dyDescent="0.25">
      <c r="GY454" s="2"/>
      <c r="HD454" s="5"/>
      <c r="HE454" s="5"/>
      <c r="HF454" s="5"/>
      <c r="HG454" s="3"/>
      <c r="HH454" s="3"/>
      <c r="HI454" s="3"/>
      <c r="HJ454" s="3"/>
      <c r="HK454" s="3"/>
      <c r="HL454" s="3"/>
      <c r="HM454" s="4"/>
      <c r="HN454" s="4"/>
      <c r="HO454" s="4"/>
      <c r="HP454" s="4"/>
      <c r="HQ454" s="4"/>
      <c r="HR454" s="4"/>
    </row>
    <row r="455" spans="207:226" x14ac:dyDescent="0.25">
      <c r="GY455" s="2"/>
      <c r="HD455" s="5"/>
      <c r="HE455" s="5"/>
      <c r="HF455" s="5"/>
      <c r="HG455" s="3"/>
      <c r="HH455" s="3"/>
      <c r="HI455" s="3"/>
      <c r="HJ455" s="3"/>
      <c r="HK455" s="3"/>
      <c r="HL455" s="3"/>
      <c r="HM455" s="4"/>
      <c r="HN455" s="4"/>
      <c r="HO455" s="4"/>
      <c r="HP455" s="4"/>
      <c r="HQ455" s="4"/>
      <c r="HR455" s="4"/>
    </row>
    <row r="456" spans="207:226" x14ac:dyDescent="0.25">
      <c r="GY456" s="2"/>
      <c r="HD456" s="5"/>
      <c r="HE456" s="5"/>
      <c r="HF456" s="5"/>
      <c r="HG456" s="3"/>
      <c r="HH456" s="3"/>
      <c r="HI456" s="3"/>
      <c r="HJ456" s="3"/>
      <c r="HK456" s="3"/>
      <c r="HL456" s="3"/>
      <c r="HM456" s="4"/>
      <c r="HN456" s="4"/>
      <c r="HO456" s="4"/>
      <c r="HP456" s="4"/>
      <c r="HQ456" s="4"/>
      <c r="HR456" s="4"/>
    </row>
    <row r="457" spans="207:226" x14ac:dyDescent="0.25">
      <c r="GY457" s="2"/>
      <c r="HD457" s="5"/>
      <c r="HE457" s="5"/>
      <c r="HF457" s="5"/>
      <c r="HG457" s="3"/>
      <c r="HH457" s="3"/>
      <c r="HI457" s="3"/>
      <c r="HJ457" s="3"/>
      <c r="HK457" s="3"/>
      <c r="HL457" s="3"/>
      <c r="HM457" s="4"/>
      <c r="HN457" s="4"/>
      <c r="HO457" s="4"/>
      <c r="HP457" s="4"/>
      <c r="HQ457" s="4"/>
      <c r="HR457" s="4"/>
    </row>
    <row r="458" spans="207:226" x14ac:dyDescent="0.25">
      <c r="GY458" s="2"/>
      <c r="HD458" s="5"/>
      <c r="HE458" s="5"/>
      <c r="HF458" s="5"/>
      <c r="HG458" s="3"/>
      <c r="HH458" s="3"/>
      <c r="HI458" s="3"/>
      <c r="HJ458" s="3"/>
      <c r="HK458" s="3"/>
      <c r="HL458" s="3"/>
      <c r="HM458" s="4"/>
      <c r="HN458" s="4"/>
      <c r="HO458" s="4"/>
      <c r="HP458" s="4"/>
      <c r="HQ458" s="4"/>
      <c r="HR458" s="4"/>
    </row>
    <row r="459" spans="207:226" x14ac:dyDescent="0.25">
      <c r="GY459" s="2"/>
      <c r="HD459" s="5"/>
      <c r="HE459" s="5"/>
      <c r="HF459" s="5"/>
      <c r="HG459" s="3"/>
      <c r="HH459" s="3"/>
      <c r="HI459" s="3"/>
      <c r="HJ459" s="3"/>
      <c r="HK459" s="3"/>
      <c r="HL459" s="3"/>
      <c r="HM459" s="4"/>
      <c r="HN459" s="4"/>
      <c r="HO459" s="4"/>
      <c r="HP459" s="4"/>
      <c r="HQ459" s="4"/>
      <c r="HR459" s="4"/>
    </row>
    <row r="460" spans="207:226" x14ac:dyDescent="0.25">
      <c r="GY460" s="2"/>
      <c r="HD460" s="5"/>
      <c r="HE460" s="5"/>
      <c r="HF460" s="5"/>
      <c r="HG460" s="3"/>
      <c r="HH460" s="3"/>
      <c r="HI460" s="3"/>
      <c r="HJ460" s="3"/>
      <c r="HK460" s="3"/>
      <c r="HL460" s="3"/>
      <c r="HM460" s="4"/>
      <c r="HN460" s="4"/>
      <c r="HO460" s="4"/>
      <c r="HP460" s="4"/>
      <c r="HQ460" s="4"/>
      <c r="HR460" s="4"/>
    </row>
    <row r="461" spans="207:226" x14ac:dyDescent="0.25">
      <c r="GY461" s="2"/>
      <c r="HD461" s="5"/>
      <c r="HE461" s="5"/>
      <c r="HF461" s="5"/>
      <c r="HG461" s="3"/>
      <c r="HH461" s="3"/>
      <c r="HI461" s="3"/>
      <c r="HJ461" s="3"/>
      <c r="HK461" s="3"/>
      <c r="HL461" s="3"/>
      <c r="HM461" s="4"/>
      <c r="HN461" s="4"/>
      <c r="HO461" s="4"/>
      <c r="HP461" s="4"/>
      <c r="HQ461" s="4"/>
      <c r="HR461" s="4"/>
    </row>
    <row r="462" spans="207:226" x14ac:dyDescent="0.25">
      <c r="GY462" s="2"/>
      <c r="HD462" s="5"/>
      <c r="HE462" s="5"/>
      <c r="HF462" s="5"/>
      <c r="HG462" s="3"/>
      <c r="HH462" s="3"/>
      <c r="HI462" s="3"/>
      <c r="HJ462" s="3"/>
      <c r="HK462" s="3"/>
      <c r="HL462" s="3"/>
      <c r="HM462" s="4"/>
      <c r="HN462" s="4"/>
      <c r="HO462" s="4"/>
      <c r="HP462" s="4"/>
      <c r="HQ462" s="4"/>
      <c r="HR462" s="4"/>
    </row>
    <row r="463" spans="207:226" x14ac:dyDescent="0.25">
      <c r="GY463" s="2"/>
      <c r="HD463" s="5"/>
      <c r="HE463" s="5"/>
      <c r="HF463" s="5"/>
      <c r="HG463" s="3"/>
      <c r="HH463" s="3"/>
      <c r="HI463" s="3"/>
      <c r="HJ463" s="3"/>
      <c r="HK463" s="3"/>
      <c r="HL463" s="3"/>
      <c r="HM463" s="4"/>
      <c r="HN463" s="4"/>
      <c r="HO463" s="4"/>
      <c r="HP463" s="4"/>
      <c r="HQ463" s="4"/>
      <c r="HR463" s="4"/>
    </row>
    <row r="464" spans="207:226" x14ac:dyDescent="0.25">
      <c r="GY464" s="2"/>
      <c r="HD464" s="5"/>
      <c r="HE464" s="5"/>
      <c r="HF464" s="5"/>
      <c r="HG464" s="3"/>
      <c r="HH464" s="3"/>
      <c r="HI464" s="3"/>
      <c r="HJ464" s="3"/>
      <c r="HK464" s="3"/>
      <c r="HL464" s="3"/>
      <c r="HM464" s="4"/>
      <c r="HN464" s="4"/>
      <c r="HO464" s="4"/>
      <c r="HP464" s="4"/>
      <c r="HQ464" s="4"/>
      <c r="HR464" s="4"/>
    </row>
    <row r="465" spans="207:226" x14ac:dyDescent="0.25">
      <c r="GY465" s="2"/>
      <c r="HD465" s="5"/>
      <c r="HE465" s="5"/>
      <c r="HF465" s="5"/>
      <c r="HG465" s="3"/>
      <c r="HH465" s="3"/>
      <c r="HI465" s="3"/>
      <c r="HJ465" s="3"/>
      <c r="HK465" s="3"/>
      <c r="HL465" s="3"/>
      <c r="HM465" s="4"/>
      <c r="HN465" s="4"/>
      <c r="HO465" s="4"/>
      <c r="HP465" s="4"/>
      <c r="HQ465" s="4"/>
      <c r="HR465" s="4"/>
    </row>
    <row r="466" spans="207:226" x14ac:dyDescent="0.25">
      <c r="GY466" s="2"/>
      <c r="HD466" s="5"/>
      <c r="HE466" s="5"/>
      <c r="HF466" s="5"/>
      <c r="HG466" s="3"/>
      <c r="HH466" s="3"/>
      <c r="HI466" s="3"/>
      <c r="HJ466" s="3"/>
      <c r="HK466" s="3"/>
      <c r="HL466" s="3"/>
      <c r="HM466" s="4"/>
      <c r="HN466" s="4"/>
      <c r="HO466" s="4"/>
      <c r="HP466" s="4"/>
      <c r="HQ466" s="4"/>
      <c r="HR466" s="4"/>
    </row>
    <row r="467" spans="207:226" x14ac:dyDescent="0.25">
      <c r="GY467" s="2"/>
      <c r="HD467" s="5"/>
      <c r="HE467" s="5"/>
      <c r="HF467" s="5"/>
      <c r="HG467" s="3"/>
      <c r="HH467" s="3"/>
      <c r="HI467" s="3"/>
      <c r="HJ467" s="3"/>
      <c r="HK467" s="3"/>
      <c r="HL467" s="3"/>
      <c r="HM467" s="4"/>
      <c r="HN467" s="4"/>
      <c r="HO467" s="4"/>
      <c r="HP467" s="4"/>
      <c r="HQ467" s="4"/>
      <c r="HR467" s="4"/>
    </row>
    <row r="468" spans="207:226" x14ac:dyDescent="0.25">
      <c r="GY468" s="2"/>
      <c r="HD468" s="5"/>
      <c r="HE468" s="5"/>
      <c r="HF468" s="5"/>
      <c r="HG468" s="3"/>
      <c r="HH468" s="3"/>
      <c r="HI468" s="3"/>
      <c r="HJ468" s="3"/>
      <c r="HK468" s="3"/>
      <c r="HL468" s="3"/>
      <c r="HM468" s="4"/>
      <c r="HN468" s="4"/>
      <c r="HO468" s="4"/>
      <c r="HP468" s="4"/>
      <c r="HQ468" s="4"/>
      <c r="HR468" s="4"/>
    </row>
    <row r="469" spans="207:226" x14ac:dyDescent="0.25">
      <c r="GY469" s="2"/>
      <c r="HD469" s="5"/>
      <c r="HE469" s="5"/>
      <c r="HF469" s="5"/>
      <c r="HG469" s="3"/>
      <c r="HH469" s="3"/>
      <c r="HI469" s="3"/>
      <c r="HJ469" s="3"/>
      <c r="HK469" s="3"/>
      <c r="HL469" s="3"/>
      <c r="HM469" s="4"/>
      <c r="HN469" s="4"/>
      <c r="HO469" s="4"/>
      <c r="HP469" s="4"/>
      <c r="HQ469" s="4"/>
      <c r="HR469" s="4"/>
    </row>
    <row r="470" spans="207:226" x14ac:dyDescent="0.25">
      <c r="GY470" s="2"/>
      <c r="HD470" s="5"/>
      <c r="HE470" s="5"/>
      <c r="HF470" s="5"/>
      <c r="HG470" s="3"/>
      <c r="HH470" s="3"/>
      <c r="HI470" s="3"/>
      <c r="HJ470" s="3"/>
      <c r="HK470" s="3"/>
      <c r="HL470" s="3"/>
      <c r="HM470" s="4"/>
      <c r="HN470" s="4"/>
      <c r="HO470" s="4"/>
      <c r="HP470" s="4"/>
      <c r="HQ470" s="4"/>
      <c r="HR470" s="4"/>
    </row>
    <row r="471" spans="207:226" x14ac:dyDescent="0.25">
      <c r="GY471" s="2"/>
      <c r="HD471" s="5"/>
      <c r="HE471" s="5"/>
      <c r="HF471" s="5"/>
      <c r="HG471" s="3"/>
      <c r="HH471" s="3"/>
      <c r="HI471" s="3"/>
      <c r="HJ471" s="3"/>
      <c r="HK471" s="3"/>
      <c r="HL471" s="3"/>
      <c r="HM471" s="4"/>
      <c r="HN471" s="4"/>
      <c r="HO471" s="4"/>
      <c r="HP471" s="4"/>
      <c r="HQ471" s="4"/>
      <c r="HR471" s="4"/>
    </row>
    <row r="472" spans="207:226" x14ac:dyDescent="0.25">
      <c r="GY472" s="2"/>
      <c r="HD472" s="5"/>
      <c r="HE472" s="5"/>
      <c r="HF472" s="5"/>
      <c r="HG472" s="3"/>
      <c r="HH472" s="3"/>
      <c r="HI472" s="3"/>
      <c r="HJ472" s="3"/>
      <c r="HK472" s="3"/>
      <c r="HL472" s="3"/>
      <c r="HM472" s="4"/>
      <c r="HN472" s="4"/>
      <c r="HO472" s="4"/>
      <c r="HP472" s="4"/>
      <c r="HQ472" s="4"/>
      <c r="HR472" s="4"/>
    </row>
    <row r="473" spans="207:226" x14ac:dyDescent="0.25">
      <c r="GY473" s="2"/>
      <c r="HD473" s="5"/>
      <c r="HE473" s="5"/>
      <c r="HF473" s="5"/>
      <c r="HG473" s="3"/>
      <c r="HH473" s="3"/>
      <c r="HI473" s="3"/>
      <c r="HJ473" s="3"/>
      <c r="HK473" s="3"/>
      <c r="HL473" s="3"/>
      <c r="HM473" s="4"/>
      <c r="HN473" s="4"/>
      <c r="HO473" s="4"/>
      <c r="HP473" s="4"/>
      <c r="HQ473" s="4"/>
      <c r="HR473" s="4"/>
    </row>
    <row r="474" spans="207:226" x14ac:dyDescent="0.25">
      <c r="GY474" s="2"/>
      <c r="HD474" s="5"/>
      <c r="HE474" s="5"/>
      <c r="HF474" s="5"/>
      <c r="HG474" s="3"/>
      <c r="HH474" s="3"/>
      <c r="HI474" s="3"/>
      <c r="HJ474" s="3"/>
      <c r="HK474" s="3"/>
      <c r="HL474" s="3"/>
      <c r="HM474" s="4"/>
      <c r="HN474" s="4"/>
      <c r="HO474" s="4"/>
      <c r="HP474" s="4"/>
      <c r="HQ474" s="4"/>
      <c r="HR474" s="4"/>
    </row>
    <row r="475" spans="207:226" x14ac:dyDescent="0.25">
      <c r="GY475" s="2"/>
      <c r="HD475" s="5"/>
      <c r="HE475" s="5"/>
      <c r="HF475" s="5"/>
      <c r="HG475" s="3"/>
      <c r="HH475" s="3"/>
      <c r="HI475" s="3"/>
      <c r="HJ475" s="3"/>
      <c r="HK475" s="3"/>
      <c r="HL475" s="3"/>
      <c r="HM475" s="4"/>
      <c r="HN475" s="4"/>
      <c r="HO475" s="4"/>
      <c r="HP475" s="4"/>
      <c r="HQ475" s="4"/>
      <c r="HR475" s="4"/>
    </row>
    <row r="476" spans="207:226" x14ac:dyDescent="0.25">
      <c r="GY476" s="2"/>
      <c r="HD476" s="5"/>
      <c r="HE476" s="5"/>
      <c r="HF476" s="5"/>
      <c r="HG476" s="3"/>
      <c r="HH476" s="3"/>
      <c r="HI476" s="3"/>
      <c r="HJ476" s="3"/>
      <c r="HK476" s="3"/>
      <c r="HL476" s="3"/>
      <c r="HM476" s="4"/>
      <c r="HN476" s="4"/>
      <c r="HO476" s="4"/>
      <c r="HP476" s="4"/>
      <c r="HQ476" s="4"/>
      <c r="HR476" s="4"/>
    </row>
    <row r="477" spans="207:226" x14ac:dyDescent="0.25">
      <c r="GY477" s="2"/>
      <c r="HD477" s="5"/>
      <c r="HE477" s="5"/>
      <c r="HF477" s="5"/>
      <c r="HG477" s="3"/>
      <c r="HH477" s="3"/>
      <c r="HI477" s="3"/>
      <c r="HJ477" s="3"/>
      <c r="HK477" s="3"/>
      <c r="HL477" s="3"/>
      <c r="HM477" s="4"/>
      <c r="HN477" s="4"/>
      <c r="HO477" s="4"/>
      <c r="HP477" s="4"/>
      <c r="HQ477" s="4"/>
      <c r="HR477" s="4"/>
    </row>
    <row r="478" spans="207:226" x14ac:dyDescent="0.25">
      <c r="GY478" s="2"/>
      <c r="HD478" s="5"/>
      <c r="HE478" s="5"/>
      <c r="HF478" s="5"/>
      <c r="HG478" s="3"/>
      <c r="HH478" s="3"/>
      <c r="HI478" s="3"/>
      <c r="HJ478" s="3"/>
      <c r="HK478" s="3"/>
      <c r="HL478" s="3"/>
      <c r="HM478" s="4"/>
      <c r="HN478" s="4"/>
      <c r="HO478" s="4"/>
      <c r="HP478" s="4"/>
      <c r="HQ478" s="4"/>
      <c r="HR478" s="4"/>
    </row>
    <row r="479" spans="207:226" x14ac:dyDescent="0.25">
      <c r="GY479" s="2"/>
      <c r="HD479" s="5"/>
      <c r="HE479" s="5"/>
      <c r="HF479" s="5"/>
      <c r="HG479" s="3"/>
      <c r="HH479" s="3"/>
      <c r="HI479" s="3"/>
      <c r="HJ479" s="3"/>
      <c r="HK479" s="3"/>
      <c r="HL479" s="3"/>
      <c r="HM479" s="4"/>
      <c r="HN479" s="4"/>
      <c r="HO479" s="4"/>
      <c r="HP479" s="4"/>
      <c r="HQ479" s="4"/>
      <c r="HR479" s="4"/>
    </row>
    <row r="480" spans="207:226" x14ac:dyDescent="0.25">
      <c r="GY480" s="2"/>
      <c r="HD480" s="5"/>
      <c r="HE480" s="5"/>
      <c r="HF480" s="5"/>
      <c r="HG480" s="3"/>
      <c r="HH480" s="3"/>
      <c r="HI480" s="3"/>
      <c r="HJ480" s="3"/>
      <c r="HK480" s="3"/>
      <c r="HL480" s="3"/>
      <c r="HM480" s="4"/>
      <c r="HN480" s="4"/>
      <c r="HO480" s="4"/>
      <c r="HP480" s="4"/>
      <c r="HQ480" s="4"/>
      <c r="HR480" s="4"/>
    </row>
    <row r="481" spans="207:226" x14ac:dyDescent="0.25">
      <c r="GY481" s="2"/>
      <c r="HD481" s="5"/>
      <c r="HE481" s="5"/>
      <c r="HF481" s="5"/>
      <c r="HG481" s="3"/>
      <c r="HH481" s="3"/>
      <c r="HI481" s="3"/>
      <c r="HJ481" s="3"/>
      <c r="HK481" s="3"/>
      <c r="HL481" s="3"/>
      <c r="HM481" s="4"/>
      <c r="HN481" s="4"/>
      <c r="HO481" s="4"/>
      <c r="HP481" s="4"/>
      <c r="HQ481" s="4"/>
      <c r="HR481" s="4"/>
    </row>
    <row r="482" spans="207:226" x14ac:dyDescent="0.25">
      <c r="GY482" s="2"/>
      <c r="HD482" s="5"/>
      <c r="HE482" s="5"/>
      <c r="HF482" s="5"/>
      <c r="HG482" s="3"/>
      <c r="HH482" s="3"/>
      <c r="HI482" s="3"/>
      <c r="HJ482" s="3"/>
      <c r="HK482" s="3"/>
      <c r="HL482" s="3"/>
      <c r="HM482" s="4"/>
      <c r="HN482" s="4"/>
      <c r="HO482" s="4"/>
      <c r="HP482" s="4"/>
      <c r="HQ482" s="4"/>
      <c r="HR482" s="4"/>
    </row>
    <row r="483" spans="207:226" x14ac:dyDescent="0.25">
      <c r="GY483" s="2"/>
      <c r="HD483" s="5"/>
      <c r="HE483" s="5"/>
      <c r="HF483" s="5"/>
      <c r="HG483" s="3"/>
      <c r="HH483" s="3"/>
      <c r="HI483" s="3"/>
      <c r="HJ483" s="3"/>
      <c r="HK483" s="3"/>
      <c r="HL483" s="3"/>
      <c r="HM483" s="4"/>
      <c r="HN483" s="4"/>
      <c r="HO483" s="4"/>
      <c r="HP483" s="4"/>
      <c r="HQ483" s="4"/>
      <c r="HR483" s="4"/>
    </row>
    <row r="484" spans="207:226" x14ac:dyDescent="0.25">
      <c r="GY484" s="2"/>
      <c r="HD484" s="5"/>
      <c r="HE484" s="5"/>
      <c r="HF484" s="5"/>
      <c r="HG484" s="3"/>
      <c r="HH484" s="3"/>
      <c r="HI484" s="3"/>
      <c r="HJ484" s="3"/>
      <c r="HK484" s="3"/>
      <c r="HL484" s="3"/>
      <c r="HM484" s="4"/>
      <c r="HN484" s="4"/>
      <c r="HO484" s="4"/>
      <c r="HP484" s="4"/>
      <c r="HQ484" s="4"/>
      <c r="HR484" s="4"/>
    </row>
    <row r="485" spans="207:226" x14ac:dyDescent="0.25">
      <c r="GY485" s="2"/>
      <c r="HD485" s="5"/>
      <c r="HE485" s="5"/>
      <c r="HF485" s="5"/>
      <c r="HG485" s="3"/>
      <c r="HH485" s="3"/>
      <c r="HI485" s="3"/>
      <c r="HJ485" s="3"/>
      <c r="HK485" s="3"/>
      <c r="HL485" s="3"/>
      <c r="HM485" s="4"/>
      <c r="HN485" s="4"/>
      <c r="HO485" s="4"/>
      <c r="HP485" s="4"/>
      <c r="HQ485" s="4"/>
      <c r="HR485" s="4"/>
    </row>
    <row r="486" spans="207:226" x14ac:dyDescent="0.25">
      <c r="GY486" s="2"/>
      <c r="HD486" s="5"/>
      <c r="HE486" s="5"/>
      <c r="HF486" s="5"/>
      <c r="HG486" s="3"/>
      <c r="HH486" s="3"/>
      <c r="HI486" s="3"/>
      <c r="HJ486" s="3"/>
      <c r="HK486" s="3"/>
      <c r="HL486" s="3"/>
      <c r="HM486" s="4"/>
      <c r="HN486" s="4"/>
      <c r="HO486" s="4"/>
      <c r="HP486" s="4"/>
      <c r="HQ486" s="4"/>
      <c r="HR486" s="4"/>
    </row>
    <row r="487" spans="207:226" x14ac:dyDescent="0.25">
      <c r="GY487" s="2"/>
      <c r="HD487" s="5"/>
      <c r="HE487" s="5"/>
      <c r="HF487" s="5"/>
      <c r="HG487" s="3"/>
      <c r="HH487" s="3"/>
      <c r="HI487" s="3"/>
      <c r="HJ487" s="3"/>
      <c r="HK487" s="3"/>
      <c r="HL487" s="3"/>
      <c r="HM487" s="4"/>
      <c r="HN487" s="4"/>
      <c r="HO487" s="4"/>
      <c r="HP487" s="4"/>
      <c r="HQ487" s="4"/>
      <c r="HR487" s="4"/>
    </row>
    <row r="488" spans="207:226" x14ac:dyDescent="0.25">
      <c r="GY488" s="2"/>
      <c r="HD488" s="5"/>
      <c r="HE488" s="5"/>
      <c r="HF488" s="5"/>
      <c r="HG488" s="3"/>
      <c r="HH488" s="3"/>
      <c r="HI488" s="3"/>
      <c r="HJ488" s="3"/>
      <c r="HK488" s="3"/>
      <c r="HL488" s="3"/>
      <c r="HM488" s="4"/>
      <c r="HN488" s="4"/>
      <c r="HO488" s="4"/>
      <c r="HP488" s="4"/>
      <c r="HQ488" s="4"/>
      <c r="HR488" s="4"/>
    </row>
    <row r="489" spans="207:226" x14ac:dyDescent="0.25">
      <c r="GY489" s="2"/>
      <c r="HD489" s="5"/>
      <c r="HE489" s="5"/>
      <c r="HF489" s="5"/>
      <c r="HG489" s="3"/>
      <c r="HH489" s="3"/>
      <c r="HI489" s="3"/>
      <c r="HJ489" s="3"/>
      <c r="HK489" s="3"/>
      <c r="HL489" s="3"/>
      <c r="HM489" s="4"/>
      <c r="HN489" s="4"/>
      <c r="HO489" s="4"/>
      <c r="HP489" s="4"/>
      <c r="HQ489" s="4"/>
      <c r="HR489" s="4"/>
    </row>
    <row r="490" spans="207:226" x14ac:dyDescent="0.25">
      <c r="GY490" s="2"/>
      <c r="HD490" s="5"/>
      <c r="HE490" s="5"/>
      <c r="HF490" s="5"/>
      <c r="HG490" s="3"/>
      <c r="HH490" s="3"/>
      <c r="HI490" s="3"/>
      <c r="HJ490" s="3"/>
      <c r="HK490" s="3"/>
      <c r="HL490" s="3"/>
      <c r="HM490" s="4"/>
      <c r="HN490" s="4"/>
      <c r="HO490" s="4"/>
      <c r="HP490" s="4"/>
      <c r="HQ490" s="4"/>
      <c r="HR490" s="4"/>
    </row>
    <row r="491" spans="207:226" x14ac:dyDescent="0.25">
      <c r="GY491" s="2"/>
      <c r="HD491" s="5"/>
      <c r="HE491" s="5"/>
      <c r="HF491" s="5"/>
      <c r="HG491" s="3"/>
      <c r="HH491" s="3"/>
      <c r="HI491" s="3"/>
      <c r="HJ491" s="3"/>
      <c r="HK491" s="3"/>
      <c r="HL491" s="3"/>
      <c r="HM491" s="4"/>
      <c r="HN491" s="4"/>
      <c r="HO491" s="4"/>
      <c r="HP491" s="4"/>
      <c r="HQ491" s="4"/>
      <c r="HR491" s="4"/>
    </row>
    <row r="492" spans="207:226" x14ac:dyDescent="0.25">
      <c r="GY492" s="2"/>
      <c r="HD492" s="5"/>
      <c r="HE492" s="5"/>
      <c r="HF492" s="5"/>
      <c r="HG492" s="3"/>
      <c r="HH492" s="3"/>
      <c r="HI492" s="3"/>
      <c r="HJ492" s="3"/>
      <c r="HK492" s="3"/>
      <c r="HL492" s="3"/>
      <c r="HM492" s="4"/>
      <c r="HN492" s="4"/>
      <c r="HO492" s="4"/>
      <c r="HP492" s="4"/>
      <c r="HQ492" s="4"/>
      <c r="HR492" s="4"/>
    </row>
    <row r="493" spans="207:226" x14ac:dyDescent="0.25">
      <c r="GY493" s="2"/>
      <c r="HD493" s="5"/>
      <c r="HE493" s="5"/>
      <c r="HF493" s="5"/>
      <c r="HG493" s="3"/>
      <c r="HH493" s="3"/>
      <c r="HI493" s="3"/>
      <c r="HJ493" s="3"/>
      <c r="HK493" s="3"/>
      <c r="HL493" s="3"/>
      <c r="HM493" s="4"/>
      <c r="HN493" s="4"/>
      <c r="HO493" s="4"/>
      <c r="HP493" s="4"/>
      <c r="HQ493" s="4"/>
      <c r="HR493" s="4"/>
    </row>
    <row r="494" spans="207:226" x14ac:dyDescent="0.25">
      <c r="GY494" s="2"/>
      <c r="HD494" s="5"/>
      <c r="HE494" s="5"/>
      <c r="HF494" s="5"/>
      <c r="HG494" s="3"/>
      <c r="HH494" s="3"/>
      <c r="HI494" s="3"/>
      <c r="HJ494" s="3"/>
      <c r="HK494" s="3"/>
      <c r="HL494" s="3"/>
      <c r="HM494" s="4"/>
      <c r="HN494" s="4"/>
      <c r="HO494" s="4"/>
      <c r="HP494" s="4"/>
      <c r="HQ494" s="4"/>
      <c r="HR494" s="4"/>
    </row>
    <row r="495" spans="207:226" x14ac:dyDescent="0.25">
      <c r="GY495" s="2"/>
      <c r="HD495" s="5"/>
      <c r="HE495" s="5"/>
      <c r="HF495" s="5"/>
      <c r="HG495" s="3"/>
      <c r="HH495" s="3"/>
      <c r="HI495" s="3"/>
      <c r="HJ495" s="3"/>
      <c r="HK495" s="3"/>
      <c r="HL495" s="3"/>
      <c r="HM495" s="4"/>
      <c r="HN495" s="4"/>
      <c r="HO495" s="4"/>
      <c r="HP495" s="4"/>
      <c r="HQ495" s="4"/>
      <c r="HR495" s="4"/>
    </row>
    <row r="496" spans="207:226" x14ac:dyDescent="0.25">
      <c r="GY496" s="2"/>
      <c r="HD496" s="5"/>
      <c r="HE496" s="5"/>
      <c r="HF496" s="5"/>
      <c r="HG496" s="3"/>
      <c r="HH496" s="3"/>
      <c r="HI496" s="3"/>
      <c r="HJ496" s="3"/>
      <c r="HK496" s="3"/>
      <c r="HL496" s="3"/>
      <c r="HM496" s="4"/>
      <c r="HN496" s="4"/>
      <c r="HO496" s="4"/>
      <c r="HP496" s="4"/>
      <c r="HQ496" s="4"/>
      <c r="HR496" s="4"/>
    </row>
    <row r="497" spans="207:226" x14ac:dyDescent="0.25">
      <c r="GY497" s="2"/>
      <c r="HD497" s="5"/>
      <c r="HE497" s="5"/>
      <c r="HF497" s="5"/>
      <c r="HG497" s="3"/>
      <c r="HH497" s="3"/>
      <c r="HI497" s="3"/>
      <c r="HJ497" s="3"/>
      <c r="HK497" s="3"/>
      <c r="HL497" s="3"/>
      <c r="HM497" s="4"/>
      <c r="HN497" s="4"/>
      <c r="HO497" s="4"/>
      <c r="HP497" s="4"/>
      <c r="HQ497" s="4"/>
      <c r="HR497" s="4"/>
    </row>
    <row r="498" spans="207:226" x14ac:dyDescent="0.25">
      <c r="GY498" s="2"/>
      <c r="HD498" s="5"/>
      <c r="HE498" s="5"/>
      <c r="HF498" s="5"/>
      <c r="HG498" s="3"/>
      <c r="HH498" s="3"/>
      <c r="HI498" s="3"/>
      <c r="HJ498" s="3"/>
      <c r="HK498" s="3"/>
      <c r="HL498" s="3"/>
      <c r="HM498" s="4"/>
      <c r="HN498" s="4"/>
      <c r="HO498" s="4"/>
      <c r="HP498" s="4"/>
      <c r="HQ498" s="4"/>
      <c r="HR498" s="4"/>
    </row>
    <row r="499" spans="207:226" x14ac:dyDescent="0.25">
      <c r="GY499" s="2"/>
      <c r="HD499" s="5"/>
      <c r="HE499" s="5"/>
      <c r="HF499" s="5"/>
      <c r="HG499" s="3"/>
      <c r="HH499" s="3"/>
      <c r="HI499" s="3"/>
      <c r="HJ499" s="3"/>
      <c r="HK499" s="3"/>
      <c r="HL499" s="3"/>
      <c r="HM499" s="4"/>
      <c r="HN499" s="4"/>
      <c r="HO499" s="4"/>
      <c r="HP499" s="4"/>
      <c r="HQ499" s="4"/>
      <c r="HR499" s="4"/>
    </row>
    <row r="500" spans="207:226" x14ac:dyDescent="0.25">
      <c r="GY500" s="2"/>
      <c r="HD500" s="5"/>
      <c r="HE500" s="5"/>
      <c r="HF500" s="5"/>
      <c r="HG500" s="3"/>
      <c r="HH500" s="3"/>
      <c r="HI500" s="3"/>
      <c r="HJ500" s="3"/>
      <c r="HK500" s="3"/>
      <c r="HL500" s="3"/>
      <c r="HM500" s="4"/>
      <c r="HN500" s="4"/>
      <c r="HO500" s="4"/>
      <c r="HP500" s="4"/>
      <c r="HQ500" s="4"/>
      <c r="HR500" s="4"/>
    </row>
    <row r="501" spans="207:226" x14ac:dyDescent="0.25">
      <c r="GY501" s="2"/>
      <c r="HD501" s="5"/>
      <c r="HE501" s="5"/>
      <c r="HF501" s="5"/>
      <c r="HG501" s="3"/>
      <c r="HH501" s="3"/>
      <c r="HI501" s="3"/>
      <c r="HJ501" s="3"/>
      <c r="HK501" s="3"/>
      <c r="HL501" s="3"/>
      <c r="HM501" s="4"/>
      <c r="HN501" s="4"/>
      <c r="HO501" s="4"/>
      <c r="HP501" s="4"/>
      <c r="HQ501" s="4"/>
      <c r="HR501" s="4"/>
    </row>
    <row r="502" spans="207:226" x14ac:dyDescent="0.25">
      <c r="GY502" s="2"/>
      <c r="HD502" s="5"/>
      <c r="HE502" s="5"/>
      <c r="HF502" s="5"/>
      <c r="HG502" s="3"/>
      <c r="HH502" s="3"/>
      <c r="HI502" s="3"/>
      <c r="HJ502" s="3"/>
      <c r="HK502" s="3"/>
      <c r="HL502" s="3"/>
      <c r="HM502" s="4"/>
      <c r="HN502" s="4"/>
      <c r="HO502" s="4"/>
      <c r="HP502" s="4"/>
      <c r="HQ502" s="4"/>
      <c r="HR502" s="4"/>
    </row>
    <row r="503" spans="207:226" x14ac:dyDescent="0.25">
      <c r="GY503" s="2"/>
      <c r="HD503" s="5"/>
      <c r="HE503" s="5"/>
      <c r="HF503" s="5"/>
      <c r="HG503" s="3"/>
      <c r="HH503" s="3"/>
      <c r="HI503" s="3"/>
      <c r="HJ503" s="3"/>
      <c r="HK503" s="3"/>
      <c r="HL503" s="3"/>
      <c r="HM503" s="4"/>
      <c r="HN503" s="4"/>
      <c r="HO503" s="4"/>
      <c r="HP503" s="4"/>
      <c r="HQ503" s="4"/>
      <c r="HR503" s="4"/>
    </row>
    <row r="504" spans="207:226" x14ac:dyDescent="0.25">
      <c r="GY504" s="2"/>
      <c r="HD504" s="5"/>
      <c r="HE504" s="5"/>
      <c r="HF504" s="5"/>
      <c r="HG504" s="3"/>
      <c r="HH504" s="3"/>
      <c r="HI504" s="3"/>
      <c r="HJ504" s="3"/>
      <c r="HK504" s="3"/>
      <c r="HL504" s="3"/>
      <c r="HM504" s="4"/>
      <c r="HN504" s="4"/>
      <c r="HO504" s="4"/>
      <c r="HP504" s="4"/>
      <c r="HQ504" s="4"/>
      <c r="HR504" s="4"/>
    </row>
    <row r="505" spans="207:226" x14ac:dyDescent="0.25">
      <c r="GY505" s="2"/>
      <c r="HD505" s="5"/>
      <c r="HE505" s="5"/>
      <c r="HF505" s="5"/>
      <c r="HG505" s="3"/>
      <c r="HH505" s="3"/>
      <c r="HI505" s="3"/>
      <c r="HJ505" s="3"/>
      <c r="HK505" s="3"/>
      <c r="HL505" s="3"/>
      <c r="HM505" s="4"/>
      <c r="HN505" s="4"/>
      <c r="HO505" s="4"/>
      <c r="HP505" s="4"/>
      <c r="HQ505" s="4"/>
      <c r="HR505" s="4"/>
    </row>
    <row r="506" spans="207:226" x14ac:dyDescent="0.25">
      <c r="GY506" s="2"/>
      <c r="HD506" s="5"/>
      <c r="HE506" s="5"/>
      <c r="HF506" s="5"/>
      <c r="HG506" s="3"/>
      <c r="HH506" s="3"/>
      <c r="HI506" s="3"/>
      <c r="HJ506" s="3"/>
      <c r="HK506" s="3"/>
      <c r="HL506" s="3"/>
      <c r="HM506" s="4"/>
      <c r="HN506" s="4"/>
      <c r="HO506" s="4"/>
      <c r="HP506" s="4"/>
      <c r="HQ506" s="4"/>
      <c r="HR506" s="4"/>
    </row>
    <row r="507" spans="207:226" x14ac:dyDescent="0.25">
      <c r="GY507" s="2"/>
      <c r="HD507" s="5"/>
      <c r="HE507" s="5"/>
      <c r="HF507" s="5"/>
      <c r="HG507" s="3"/>
      <c r="HH507" s="3"/>
      <c r="HI507" s="3"/>
      <c r="HJ507" s="3"/>
      <c r="HK507" s="3"/>
      <c r="HL507" s="3"/>
      <c r="HM507" s="4"/>
      <c r="HN507" s="4"/>
      <c r="HO507" s="4"/>
      <c r="HP507" s="4"/>
      <c r="HQ507" s="4"/>
      <c r="HR507" s="4"/>
    </row>
    <row r="508" spans="207:226" x14ac:dyDescent="0.25">
      <c r="GY508" s="2"/>
      <c r="HD508" s="5"/>
      <c r="HE508" s="5"/>
      <c r="HF508" s="5"/>
      <c r="HG508" s="3"/>
      <c r="HH508" s="3"/>
      <c r="HI508" s="3"/>
      <c r="HJ508" s="3"/>
      <c r="HK508" s="3"/>
      <c r="HL508" s="3"/>
      <c r="HM508" s="4"/>
      <c r="HN508" s="4"/>
      <c r="HO508" s="4"/>
      <c r="HP508" s="4"/>
      <c r="HQ508" s="4"/>
      <c r="HR508" s="4"/>
    </row>
    <row r="509" spans="207:226" x14ac:dyDescent="0.25">
      <c r="GY509" s="2"/>
      <c r="HD509" s="5"/>
      <c r="HE509" s="5"/>
      <c r="HF509" s="5"/>
      <c r="HG509" s="3"/>
      <c r="HH509" s="3"/>
      <c r="HI509" s="3"/>
      <c r="HJ509" s="3"/>
      <c r="HK509" s="3"/>
      <c r="HL509" s="3"/>
      <c r="HM509" s="4"/>
      <c r="HN509" s="4"/>
      <c r="HO509" s="4"/>
      <c r="HP509" s="4"/>
      <c r="HQ509" s="4"/>
      <c r="HR509" s="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509"/>
  <sheetViews>
    <sheetView zoomScale="70" zoomScaleNormal="70" workbookViewId="0">
      <selection activeCell="GX10" sqref="B10:GX50"/>
    </sheetView>
  </sheetViews>
  <sheetFormatPr defaultRowHeight="15" x14ac:dyDescent="0.25"/>
  <cols>
    <col min="1" max="1" width="25.28515625" customWidth="1"/>
    <col min="2" max="2" width="26.140625" customWidth="1"/>
    <col min="3" max="3" width="15.140625" hidden="1" customWidth="1"/>
    <col min="4" max="4" width="8.5703125" hidden="1" customWidth="1"/>
    <col min="5" max="11" width="11" hidden="1" customWidth="1"/>
    <col min="12" max="101" width="12" hidden="1" customWidth="1"/>
    <col min="102" max="137" width="13" hidden="1" customWidth="1"/>
    <col min="138" max="205" width="9.140625" hidden="1" customWidth="1"/>
    <col min="206" max="206" width="25.28515625" customWidth="1"/>
    <col min="207" max="207" width="16.28515625" customWidth="1"/>
    <col min="208" max="208" width="9.140625" hidden="1" customWidth="1"/>
    <col min="209" max="209" width="13.28515625" hidden="1" customWidth="1"/>
    <col min="210" max="214" width="9.140625" hidden="1" customWidth="1"/>
    <col min="215" max="217" width="22.7109375" style="1" hidden="1" customWidth="1"/>
    <col min="218" max="220" width="20.85546875" hidden="1" customWidth="1"/>
    <col min="221" max="221" width="25.140625" hidden="1" customWidth="1"/>
    <col min="222" max="222" width="20.42578125" hidden="1" customWidth="1"/>
    <col min="223" max="223" width="23.5703125" hidden="1" customWidth="1"/>
    <col min="224" max="226" width="20.42578125" hidden="1" customWidth="1"/>
    <col min="227" max="227" width="27.28515625" bestFit="1" customWidth="1"/>
    <col min="228" max="228" width="23.140625" bestFit="1" customWidth="1"/>
    <col min="229" max="229" width="23.28515625" bestFit="1" customWidth="1"/>
    <col min="230" max="230" width="14.7109375" bestFit="1" customWidth="1"/>
    <col min="231" max="231" width="17.5703125" bestFit="1" customWidth="1"/>
    <col min="232" max="232" width="14.5703125" bestFit="1" customWidth="1"/>
    <col min="233" max="233" width="15" customWidth="1"/>
    <col min="234" max="234" width="27.85546875" customWidth="1"/>
    <col min="235" max="235" width="24.42578125" customWidth="1"/>
    <col min="236" max="236" width="23.7109375" customWidth="1"/>
    <col min="237" max="237" width="15" customWidth="1"/>
    <col min="238" max="238" width="18.42578125" customWidth="1"/>
    <col min="239" max="239" width="15" customWidth="1"/>
  </cols>
  <sheetData>
    <row r="1" spans="1:233" ht="19.5" thickBot="1" x14ac:dyDescent="0.35">
      <c r="A1" s="9" t="s">
        <v>211</v>
      </c>
      <c r="B1" s="9" t="s">
        <v>233</v>
      </c>
      <c r="C1" s="7" t="s">
        <v>213</v>
      </c>
      <c r="D1" s="7" t="s">
        <v>214</v>
      </c>
    </row>
    <row r="2" spans="1:233" ht="19.5" thickBot="1" x14ac:dyDescent="0.35">
      <c r="A2" s="11" t="str">
        <f>'Linear Model'!A2</f>
        <v>IncrementalOrganic</v>
      </c>
      <c r="B2" s="10">
        <f>'Linear Model'!B2</f>
        <v>100</v>
      </c>
      <c r="C2" s="7" t="str">
        <f t="shared" ref="C2:C7" si="0">CONCATENATE(A2,C$1)</f>
        <v>IncrementalOrganic Attribution</v>
      </c>
      <c r="D2" s="7" t="str">
        <f t="shared" ref="D2:D7" si="1">CONCATENATE(A2,D$1)</f>
        <v>IncrementalOrganic Attribution Ratio</v>
      </c>
      <c r="HS2" s="16" t="s">
        <v>234</v>
      </c>
    </row>
    <row r="3" spans="1:233" x14ac:dyDescent="0.25">
      <c r="A3" s="12" t="str">
        <f>'Linear Model'!A3</f>
        <v>BrandIntention</v>
      </c>
      <c r="C3" s="7" t="str">
        <f t="shared" si="0"/>
        <v>BrandIntention Attribution</v>
      </c>
      <c r="D3" s="7" t="str">
        <f t="shared" si="1"/>
        <v>BrandIntention Attribution Ratio</v>
      </c>
      <c r="HS3" s="14" t="str">
        <f>Table43[[#Headers],[IncrementalOrganic Revenue]]</f>
        <v>IncrementalOrganic Revenue</v>
      </c>
      <c r="HT3" s="14" t="str">
        <f>Table43[[#Headers],[BrandIntention Revenue]]</f>
        <v>BrandIntention Revenue</v>
      </c>
      <c r="HU3" s="14" t="str">
        <f>Table43[[#Headers],[Incrementalcpc Revenue]]</f>
        <v>Incrementalcpc Revenue</v>
      </c>
      <c r="HV3" s="14" t="str">
        <f>Table43[[#Headers],[Feeds Revenue]]</f>
        <v>Feeds Revenue</v>
      </c>
      <c r="HW3" s="14" t="str">
        <f>Table43[[#Headers],[Referrals Revenue]]</f>
        <v>Referrals Revenue</v>
      </c>
      <c r="HX3" s="14" t="str">
        <f>Table43[[#Headers],[Social Revenue]]</f>
        <v>Social Revenue</v>
      </c>
    </row>
    <row r="4" spans="1:233" x14ac:dyDescent="0.25">
      <c r="A4" s="12" t="str">
        <f>'Linear Model'!A4</f>
        <v>Incrementalcpc</v>
      </c>
      <c r="C4" s="7" t="str">
        <f t="shared" si="0"/>
        <v>Incrementalcpc Attribution</v>
      </c>
      <c r="D4" s="7" t="str">
        <f t="shared" si="1"/>
        <v>Incrementalcpc Attribution Ratio</v>
      </c>
      <c r="HS4" s="15" t="e">
        <f>Table43[[#Totals],[IncrementalOrganic Revenue]]</f>
        <v>#VALUE!</v>
      </c>
      <c r="HT4" s="15" t="e">
        <f>Table43[[#Totals],[BrandIntention Revenue]]</f>
        <v>#VALUE!</v>
      </c>
      <c r="HU4" s="15" t="e">
        <f>Table43[[#Totals],[Incrementalcpc Revenue]]</f>
        <v>#VALUE!</v>
      </c>
      <c r="HV4" s="15" t="e">
        <f>Table43[[#Totals],[Feeds Revenue]]</f>
        <v>#VALUE!</v>
      </c>
      <c r="HW4" s="15" t="e">
        <f>Table43[[#Totals],[Referrals Revenue]]</f>
        <v>#VALUE!</v>
      </c>
      <c r="HX4" s="15" t="e">
        <f>Table43[[#Totals],[Social Revenue]]</f>
        <v>#VALUE!</v>
      </c>
    </row>
    <row r="5" spans="1:233" x14ac:dyDescent="0.25">
      <c r="A5" s="12" t="str">
        <f>'Linear Model'!A5</f>
        <v>Feeds</v>
      </c>
      <c r="C5" s="7" t="str">
        <f t="shared" si="0"/>
        <v>Feeds Attribution</v>
      </c>
      <c r="D5" s="7" t="str">
        <f t="shared" si="1"/>
        <v>Feeds Attribution Ratio</v>
      </c>
    </row>
    <row r="6" spans="1:233" x14ac:dyDescent="0.25">
      <c r="A6" s="12" t="str">
        <f>'Linear Model'!A6</f>
        <v>Referrals</v>
      </c>
      <c r="C6" s="7" t="str">
        <f t="shared" si="0"/>
        <v>Referrals Attribution</v>
      </c>
      <c r="D6" s="7" t="str">
        <f t="shared" si="1"/>
        <v>Referrals Attribution Ratio</v>
      </c>
    </row>
    <row r="7" spans="1:233" ht="15.75" thickBot="1" x14ac:dyDescent="0.3">
      <c r="A7" s="13" t="str">
        <f>'Linear Model'!A7</f>
        <v>Social</v>
      </c>
      <c r="C7" s="7" t="str">
        <f t="shared" si="0"/>
        <v>Social Attribution</v>
      </c>
      <c r="D7" s="7" t="str">
        <f t="shared" si="1"/>
        <v>Social Attribution Ratio</v>
      </c>
    </row>
    <row r="9" spans="1:233" ht="56.25" customHeight="1" x14ac:dyDescent="0.25">
      <c r="B9" t="s">
        <v>257</v>
      </c>
      <c r="C9" t="s">
        <v>0</v>
      </c>
      <c r="D9" t="s">
        <v>1</v>
      </c>
      <c r="E9" t="s">
        <v>2</v>
      </c>
      <c r="F9" t="s">
        <v>3</v>
      </c>
      <c r="G9" t="s">
        <v>4</v>
      </c>
      <c r="H9" t="s">
        <v>5</v>
      </c>
      <c r="I9" t="s">
        <v>6</v>
      </c>
      <c r="J9" t="s">
        <v>7</v>
      </c>
      <c r="K9" t="s">
        <v>8</v>
      </c>
      <c r="L9" t="s">
        <v>9</v>
      </c>
      <c r="M9" t="s">
        <v>10</v>
      </c>
      <c r="N9" t="s">
        <v>11</v>
      </c>
      <c r="O9" t="s">
        <v>12</v>
      </c>
      <c r="P9" t="s">
        <v>13</v>
      </c>
      <c r="Q9" t="s">
        <v>14</v>
      </c>
      <c r="R9" t="s">
        <v>15</v>
      </c>
      <c r="S9" t="s">
        <v>16</v>
      </c>
      <c r="T9" t="s">
        <v>17</v>
      </c>
      <c r="U9" t="s">
        <v>18</v>
      </c>
      <c r="V9" t="s">
        <v>19</v>
      </c>
      <c r="W9" t="s">
        <v>20</v>
      </c>
      <c r="X9" t="s">
        <v>21</v>
      </c>
      <c r="Y9" t="s">
        <v>22</v>
      </c>
      <c r="Z9" t="s">
        <v>23</v>
      </c>
      <c r="AA9" t="s">
        <v>24</v>
      </c>
      <c r="AB9" t="s">
        <v>25</v>
      </c>
      <c r="AC9" t="s">
        <v>26</v>
      </c>
      <c r="AD9" t="s">
        <v>27</v>
      </c>
      <c r="AE9" t="s">
        <v>28</v>
      </c>
      <c r="AF9" t="s">
        <v>29</v>
      </c>
      <c r="AG9" t="s">
        <v>30</v>
      </c>
      <c r="AH9" t="s">
        <v>31</v>
      </c>
      <c r="AI9" t="s">
        <v>32</v>
      </c>
      <c r="AJ9" t="s">
        <v>33</v>
      </c>
      <c r="AK9" t="s">
        <v>34</v>
      </c>
      <c r="AL9" t="s">
        <v>35</v>
      </c>
      <c r="AM9" t="s">
        <v>36</v>
      </c>
      <c r="AN9" t="s">
        <v>37</v>
      </c>
      <c r="AO9" t="s">
        <v>38</v>
      </c>
      <c r="AP9" t="s">
        <v>39</v>
      </c>
      <c r="AQ9" t="s">
        <v>40</v>
      </c>
      <c r="AR9" t="s">
        <v>41</v>
      </c>
      <c r="AS9" t="s">
        <v>42</v>
      </c>
      <c r="AT9" t="s">
        <v>43</v>
      </c>
      <c r="AU9" t="s">
        <v>44</v>
      </c>
      <c r="AV9" t="s">
        <v>45</v>
      </c>
      <c r="AW9" t="s">
        <v>46</v>
      </c>
      <c r="AX9" t="s">
        <v>47</v>
      </c>
      <c r="AY9" t="s">
        <v>48</v>
      </c>
      <c r="AZ9" t="s">
        <v>49</v>
      </c>
      <c r="BA9" t="s">
        <v>50</v>
      </c>
      <c r="BB9" t="s">
        <v>51</v>
      </c>
      <c r="BC9" t="s">
        <v>52</v>
      </c>
      <c r="BD9" t="s">
        <v>53</v>
      </c>
      <c r="BE9" t="s">
        <v>54</v>
      </c>
      <c r="BF9" t="s">
        <v>55</v>
      </c>
      <c r="BG9" t="s">
        <v>56</v>
      </c>
      <c r="BH9" t="s">
        <v>57</v>
      </c>
      <c r="BI9" t="s">
        <v>58</v>
      </c>
      <c r="BJ9" t="s">
        <v>59</v>
      </c>
      <c r="BK9" t="s">
        <v>60</v>
      </c>
      <c r="BL9" t="s">
        <v>61</v>
      </c>
      <c r="BM9" t="s">
        <v>62</v>
      </c>
      <c r="BN9" t="s">
        <v>63</v>
      </c>
      <c r="BO9" t="s">
        <v>64</v>
      </c>
      <c r="BP9" t="s">
        <v>65</v>
      </c>
      <c r="BQ9" t="s">
        <v>66</v>
      </c>
      <c r="BR9" t="s">
        <v>67</v>
      </c>
      <c r="BS9" t="s">
        <v>68</v>
      </c>
      <c r="BT9" t="s">
        <v>69</v>
      </c>
      <c r="BU9" t="s">
        <v>70</v>
      </c>
      <c r="BV9" t="s">
        <v>71</v>
      </c>
      <c r="BW9" t="s">
        <v>72</v>
      </c>
      <c r="BX9" t="s">
        <v>73</v>
      </c>
      <c r="BY9" t="s">
        <v>74</v>
      </c>
      <c r="BZ9" t="s">
        <v>75</v>
      </c>
      <c r="CA9" t="s">
        <v>76</v>
      </c>
      <c r="CB9" t="s">
        <v>77</v>
      </c>
      <c r="CC9" t="s">
        <v>78</v>
      </c>
      <c r="CD9" t="s">
        <v>79</v>
      </c>
      <c r="CE9" t="s">
        <v>80</v>
      </c>
      <c r="CF9" t="s">
        <v>81</v>
      </c>
      <c r="CG9" t="s">
        <v>82</v>
      </c>
      <c r="CH9" t="s">
        <v>83</v>
      </c>
      <c r="CI9" t="s">
        <v>84</v>
      </c>
      <c r="CJ9" t="s">
        <v>85</v>
      </c>
      <c r="CK9" t="s">
        <v>86</v>
      </c>
      <c r="CL9" t="s">
        <v>87</v>
      </c>
      <c r="CM9" t="s">
        <v>88</v>
      </c>
      <c r="CN9" t="s">
        <v>89</v>
      </c>
      <c r="CO9" t="s">
        <v>90</v>
      </c>
      <c r="CP9" t="s">
        <v>91</v>
      </c>
      <c r="CQ9" t="s">
        <v>92</v>
      </c>
      <c r="CR9" t="s">
        <v>93</v>
      </c>
      <c r="CS9" t="s">
        <v>94</v>
      </c>
      <c r="CT9" t="s">
        <v>95</v>
      </c>
      <c r="CU9" t="s">
        <v>96</v>
      </c>
      <c r="CV9" t="s">
        <v>97</v>
      </c>
      <c r="CW9" t="s">
        <v>98</v>
      </c>
      <c r="CX9" t="s">
        <v>99</v>
      </c>
      <c r="CY9" t="s">
        <v>100</v>
      </c>
      <c r="CZ9" t="s">
        <v>101</v>
      </c>
      <c r="DA9" t="s">
        <v>102</v>
      </c>
      <c r="DB9" t="s">
        <v>103</v>
      </c>
      <c r="DC9" t="s">
        <v>104</v>
      </c>
      <c r="DD9" t="s">
        <v>105</v>
      </c>
      <c r="DE9" t="s">
        <v>106</v>
      </c>
      <c r="DF9" t="s">
        <v>107</v>
      </c>
      <c r="DG9" t="s">
        <v>108</v>
      </c>
      <c r="DH9" t="s">
        <v>109</v>
      </c>
      <c r="DI9" t="s">
        <v>110</v>
      </c>
      <c r="DJ9" t="s">
        <v>111</v>
      </c>
      <c r="DK9" t="s">
        <v>112</v>
      </c>
      <c r="DL9" t="s">
        <v>113</v>
      </c>
      <c r="DM9" t="s">
        <v>114</v>
      </c>
      <c r="DN9" t="s">
        <v>115</v>
      </c>
      <c r="DO9" t="s">
        <v>116</v>
      </c>
      <c r="DP9" t="s">
        <v>117</v>
      </c>
      <c r="DQ9" t="s">
        <v>118</v>
      </c>
      <c r="DR9" t="s">
        <v>119</v>
      </c>
      <c r="DS9" t="s">
        <v>120</v>
      </c>
      <c r="DT9" t="s">
        <v>121</v>
      </c>
      <c r="DU9" t="s">
        <v>122</v>
      </c>
      <c r="DV9" t="s">
        <v>123</v>
      </c>
      <c r="DW9" t="s">
        <v>124</v>
      </c>
      <c r="DX9" t="s">
        <v>125</v>
      </c>
      <c r="DY9" t="s">
        <v>126</v>
      </c>
      <c r="DZ9" t="s">
        <v>127</v>
      </c>
      <c r="EA9" t="s">
        <v>128</v>
      </c>
      <c r="EB9" t="s">
        <v>129</v>
      </c>
      <c r="EC9" t="s">
        <v>130</v>
      </c>
      <c r="ED9" t="s">
        <v>131</v>
      </c>
      <c r="EE9" t="s">
        <v>132</v>
      </c>
      <c r="EF9" t="s">
        <v>133</v>
      </c>
      <c r="EG9" t="s">
        <v>134</v>
      </c>
      <c r="EH9" t="s">
        <v>135</v>
      </c>
      <c r="EI9" t="s">
        <v>136</v>
      </c>
      <c r="EJ9" t="s">
        <v>137</v>
      </c>
      <c r="EK9" t="s">
        <v>138</v>
      </c>
      <c r="EL9" t="s">
        <v>139</v>
      </c>
      <c r="EM9" t="s">
        <v>140</v>
      </c>
      <c r="EN9" t="s">
        <v>141</v>
      </c>
      <c r="EO9" t="s">
        <v>142</v>
      </c>
      <c r="EP9" t="s">
        <v>143</v>
      </c>
      <c r="EQ9" t="s">
        <v>144</v>
      </c>
      <c r="ER9" t="s">
        <v>145</v>
      </c>
      <c r="ES9" t="s">
        <v>146</v>
      </c>
      <c r="ET9" t="s">
        <v>147</v>
      </c>
      <c r="EU9" t="s">
        <v>148</v>
      </c>
      <c r="EV9" t="s">
        <v>149</v>
      </c>
      <c r="EW9" t="s">
        <v>150</v>
      </c>
      <c r="EX9" t="s">
        <v>151</v>
      </c>
      <c r="EY9" t="s">
        <v>152</v>
      </c>
      <c r="EZ9" t="s">
        <v>153</v>
      </c>
      <c r="FA9" t="s">
        <v>154</v>
      </c>
      <c r="FB9" t="s">
        <v>155</v>
      </c>
      <c r="FC9" t="s">
        <v>156</v>
      </c>
      <c r="FD9" t="s">
        <v>157</v>
      </c>
      <c r="FE9" t="s">
        <v>158</v>
      </c>
      <c r="FF9" t="s">
        <v>159</v>
      </c>
      <c r="FG9" t="s">
        <v>160</v>
      </c>
      <c r="FH9" t="s">
        <v>161</v>
      </c>
      <c r="FI9" t="s">
        <v>162</v>
      </c>
      <c r="FJ9" t="s">
        <v>163</v>
      </c>
      <c r="FK9" t="s">
        <v>164</v>
      </c>
      <c r="FL9" t="s">
        <v>165</v>
      </c>
      <c r="FM9" t="s">
        <v>166</v>
      </c>
      <c r="FN9" t="s">
        <v>167</v>
      </c>
      <c r="FO9" t="s">
        <v>168</v>
      </c>
      <c r="FP9" t="s">
        <v>169</v>
      </c>
      <c r="FQ9" t="s">
        <v>170</v>
      </c>
      <c r="FR9" t="s">
        <v>171</v>
      </c>
      <c r="FS9" t="s">
        <v>172</v>
      </c>
      <c r="FT9" t="s">
        <v>173</v>
      </c>
      <c r="FU9" t="s">
        <v>174</v>
      </c>
      <c r="FV9" t="s">
        <v>175</v>
      </c>
      <c r="FW9" t="s">
        <v>176</v>
      </c>
      <c r="FX9" t="s">
        <v>177</v>
      </c>
      <c r="FY9" t="s">
        <v>178</v>
      </c>
      <c r="FZ9" t="s">
        <v>179</v>
      </c>
      <c r="GA9" t="s">
        <v>180</v>
      </c>
      <c r="GB9" t="s">
        <v>181</v>
      </c>
      <c r="GC9" t="s">
        <v>182</v>
      </c>
      <c r="GD9" t="s">
        <v>183</v>
      </c>
      <c r="GE9" t="s">
        <v>184</v>
      </c>
      <c r="GF9" t="s">
        <v>185</v>
      </c>
      <c r="GG9" t="s">
        <v>186</v>
      </c>
      <c r="GH9" t="s">
        <v>187</v>
      </c>
      <c r="GI9" t="s">
        <v>188</v>
      </c>
      <c r="GJ9" t="s">
        <v>189</v>
      </c>
      <c r="GK9" t="s">
        <v>190</v>
      </c>
      <c r="GL9" t="s">
        <v>191</v>
      </c>
      <c r="GM9" t="s">
        <v>192</v>
      </c>
      <c r="GN9" t="s">
        <v>193</v>
      </c>
      <c r="GO9" t="s">
        <v>194</v>
      </c>
      <c r="GP9" t="s">
        <v>195</v>
      </c>
      <c r="GQ9" t="s">
        <v>196</v>
      </c>
      <c r="GR9" t="s">
        <v>197</v>
      </c>
      <c r="GS9" t="s">
        <v>198</v>
      </c>
      <c r="GT9" t="s">
        <v>199</v>
      </c>
      <c r="GU9" t="s">
        <v>200</v>
      </c>
      <c r="GV9" t="s">
        <v>201</v>
      </c>
      <c r="GW9" t="s">
        <v>202</v>
      </c>
      <c r="GX9" t="s">
        <v>203</v>
      </c>
      <c r="GY9" t="s">
        <v>204</v>
      </c>
      <c r="GZ9" t="s">
        <v>205</v>
      </c>
      <c r="HA9" t="s">
        <v>236</v>
      </c>
      <c r="HB9" t="s">
        <v>237</v>
      </c>
      <c r="HC9" t="s">
        <v>238</v>
      </c>
      <c r="HD9" t="s">
        <v>239</v>
      </c>
      <c r="HE9" t="s">
        <v>240</v>
      </c>
      <c r="HF9" t="s">
        <v>241</v>
      </c>
      <c r="HG9" s="1" t="s">
        <v>215</v>
      </c>
      <c r="HH9" s="1" t="s">
        <v>216</v>
      </c>
      <c r="HI9" s="1" t="s">
        <v>217</v>
      </c>
      <c r="HJ9" t="s">
        <v>218</v>
      </c>
      <c r="HK9" t="s">
        <v>219</v>
      </c>
      <c r="HL9" t="s">
        <v>220</v>
      </c>
      <c r="HM9" s="1" t="s">
        <v>221</v>
      </c>
      <c r="HN9" s="1" t="s">
        <v>222</v>
      </c>
      <c r="HO9" s="1" t="s">
        <v>223</v>
      </c>
      <c r="HP9" s="1" t="s">
        <v>224</v>
      </c>
      <c r="HQ9" s="1" t="s">
        <v>225</v>
      </c>
      <c r="HR9" s="1" t="s">
        <v>226</v>
      </c>
      <c r="HS9" s="1" t="s">
        <v>227</v>
      </c>
      <c r="HT9" s="1" t="s">
        <v>228</v>
      </c>
      <c r="HU9" s="1" t="s">
        <v>229</v>
      </c>
      <c r="HV9" s="1" t="s">
        <v>230</v>
      </c>
      <c r="HW9" s="1" t="s">
        <v>231</v>
      </c>
      <c r="HX9" s="1" t="s">
        <v>232</v>
      </c>
      <c r="HY9" t="s">
        <v>235</v>
      </c>
    </row>
    <row r="10" spans="1:233" x14ac:dyDescent="0.25">
      <c r="A10" s="8"/>
      <c r="B10" t="str">
        <f>IF(Table4[[#This Row],[Path]]=0,"",Table4[Path])</f>
        <v/>
      </c>
      <c r="C10" t="str">
        <f>IF(Table4[[#This Row],[Column1]]=0,"",Table4[Column1])</f>
        <v/>
      </c>
      <c r="D10" t="str">
        <f>IF(Table4[[#This Row],[Column2]]=0,"",Table4[Column2])</f>
        <v/>
      </c>
      <c r="E10" t="str">
        <f>IF(Table4[[#This Row],[Column3]]=0,"",Table4[Column3])</f>
        <v/>
      </c>
      <c r="F10" t="str">
        <f>IF(Table4[[#This Row],[Column4]]=0,"",Table4[Column4])</f>
        <v/>
      </c>
      <c r="G10" t="str">
        <f>IF(Table4[[#This Row],[Column5]]=0,"",Table4[Column5])</f>
        <v/>
      </c>
      <c r="H10" t="str">
        <f>IF(Table4[[#This Row],[Column6]]=0,"",Table4[Column6])</f>
        <v/>
      </c>
      <c r="I10" t="str">
        <f>IF(Table4[[#This Row],[Column7]]=0,"",Table4[Column7])</f>
        <v/>
      </c>
      <c r="J10" t="str">
        <f>IF(Table4[[#This Row],[Column8]]=0,"",Table4[Column8])</f>
        <v/>
      </c>
      <c r="K10" t="str">
        <f>IF(Table4[[#This Row],[Column9]]=0,"",Table4[Column9])</f>
        <v/>
      </c>
      <c r="L10" t="str">
        <f>IF(Table4[[#This Row],[Column10]]=0,"",Table4[Column10])</f>
        <v/>
      </c>
      <c r="M10" t="str">
        <f>IF(Table4[[#This Row],[Column11]]=0,"",Table4[Column11])</f>
        <v/>
      </c>
      <c r="N10" t="str">
        <f>IF(Table4[[#This Row],[Column12]]=0,"",Table4[Column12])</f>
        <v/>
      </c>
      <c r="O10" t="str">
        <f>IF(Table4[[#This Row],[Column13]]=0,"",Table4[Column13])</f>
        <v/>
      </c>
      <c r="P10" t="str">
        <f>IF(Table4[[#This Row],[Column14]]=0,"",Table4[Column14])</f>
        <v/>
      </c>
      <c r="Q10" t="str">
        <f>IF(Table4[[#This Row],[Column15]]=0,"",Table4[Column15])</f>
        <v/>
      </c>
      <c r="R10" t="str">
        <f>IF(Table4[[#This Row],[Column16]]=0,"",Table4[Column16])</f>
        <v/>
      </c>
      <c r="S10" t="str">
        <f>IF(Table4[[#This Row],[Column17]]=0,"",Table4[Column17])</f>
        <v/>
      </c>
      <c r="T10" t="str">
        <f>IF(Table4[[#This Row],[Column18]]=0,"",Table4[Column18])</f>
        <v/>
      </c>
      <c r="U10" t="str">
        <f>IF(Table4[[#This Row],[Column19]]=0,"",Table4[Column19])</f>
        <v/>
      </c>
      <c r="V10" t="str">
        <f>IF(Table4[[#This Row],[Column20]]=0,"",Table4[Column20])</f>
        <v/>
      </c>
      <c r="W10" t="str">
        <f>IF(Table4[[#This Row],[Column21]]=0,"",Table4[Column21])</f>
        <v/>
      </c>
      <c r="X10" t="str">
        <f>IF(Table4[[#This Row],[Column22]]=0,"",Table4[Column22])</f>
        <v/>
      </c>
      <c r="Y10" t="str">
        <f>IF(Table4[[#This Row],[Column23]]=0,"",Table4[Column23])</f>
        <v/>
      </c>
      <c r="Z10" t="str">
        <f>IF(Table4[[#This Row],[Column24]]=0,"",Table4[Column24])</f>
        <v/>
      </c>
      <c r="AA10" t="str">
        <f>IF(Table4[[#This Row],[Column25]]=0,"",Table4[Column25])</f>
        <v/>
      </c>
      <c r="AB10" t="str">
        <f>IF(Table4[[#This Row],[Column26]]=0,"",Table4[Column26])</f>
        <v/>
      </c>
      <c r="AC10" t="str">
        <f>IF(Table4[[#This Row],[Column27]]=0,"",Table4[Column27])</f>
        <v/>
      </c>
      <c r="AD10" t="str">
        <f>IF(Table4[[#This Row],[Column28]]=0,"",Table4[Column28])</f>
        <v/>
      </c>
      <c r="AE10" t="str">
        <f>IF(Table4[[#This Row],[Column29]]=0,"",Table4[Column29])</f>
        <v/>
      </c>
      <c r="AF10" t="str">
        <f>IF(Table4[[#This Row],[Column30]]=0,"",Table4[Column30])</f>
        <v/>
      </c>
      <c r="AG10" t="str">
        <f>IF(Table4[[#This Row],[Column31]]=0,"",Table4[Column31])</f>
        <v/>
      </c>
      <c r="AH10" t="str">
        <f>IF(Table4[[#This Row],[Column32]]=0,"",Table4[Column32])</f>
        <v/>
      </c>
      <c r="AI10" t="str">
        <f>IF(Table4[[#This Row],[Column33]]=0,"",Table4[Column33])</f>
        <v/>
      </c>
      <c r="AJ10" t="str">
        <f>IF(Table4[[#This Row],[Column34]]=0,"",Table4[Column34])</f>
        <v/>
      </c>
      <c r="AK10" t="str">
        <f>IF(Table4[[#This Row],[Column35]]=0,"",Table4[Column35])</f>
        <v/>
      </c>
      <c r="AL10" t="str">
        <f>IF(Table4[[#This Row],[Column36]]=0,"",Table4[Column36])</f>
        <v/>
      </c>
      <c r="AM10" t="str">
        <f>IF(Table4[[#This Row],[Column37]]=0,"",Table4[Column37])</f>
        <v/>
      </c>
      <c r="AN10" t="str">
        <f>IF(Table4[[#This Row],[Column38]]=0,"",Table4[Column38])</f>
        <v/>
      </c>
      <c r="AO10" t="str">
        <f>IF(Table4[[#This Row],[Column39]]=0,"",Table4[Column39])</f>
        <v/>
      </c>
      <c r="AP10" t="str">
        <f>IF(Table4[[#This Row],[Column40]]=0,"",Table4[Column40])</f>
        <v/>
      </c>
      <c r="AQ10" t="str">
        <f>IF(Table4[[#This Row],[Column41]]=0,"",Table4[Column41])</f>
        <v/>
      </c>
      <c r="AR10" t="str">
        <f>IF(Table4[[#This Row],[Column42]]=0,"",Table4[Column42])</f>
        <v/>
      </c>
      <c r="AS10" t="str">
        <f>IF(Table4[[#This Row],[Column43]]=0,"",Table4[Column43])</f>
        <v/>
      </c>
      <c r="AT10" t="str">
        <f>IF(Table4[[#This Row],[Column44]]=0,"",Table4[Column44])</f>
        <v/>
      </c>
      <c r="AU10" t="str">
        <f>IF(Table4[[#This Row],[Column45]]=0,"",Table4[Column45])</f>
        <v/>
      </c>
      <c r="AV10" t="str">
        <f>IF(Table4[[#This Row],[Column46]]=0,"",Table4[Column46])</f>
        <v/>
      </c>
      <c r="AW10" t="str">
        <f>IF(Table4[[#This Row],[Column47]]=0,"",Table4[Column47])</f>
        <v/>
      </c>
      <c r="AX10" t="str">
        <f>IF(Table4[[#This Row],[Column48]]=0,"",Table4[Column48])</f>
        <v/>
      </c>
      <c r="AY10" t="str">
        <f>IF(Table4[[#This Row],[Column49]]=0,"",Table4[Column49])</f>
        <v/>
      </c>
      <c r="AZ10" t="str">
        <f>IF(Table4[[#This Row],[Column50]]=0,"",Table4[Column50])</f>
        <v/>
      </c>
      <c r="BA10" t="str">
        <f>IF(Table4[[#This Row],[Column51]]=0,"",Table4[Column51])</f>
        <v/>
      </c>
      <c r="BB10" t="str">
        <f>IF(Table4[[#This Row],[Column52]]=0,"",Table4[Column52])</f>
        <v/>
      </c>
      <c r="BC10" t="str">
        <f>IF(Table4[[#This Row],[Column53]]=0,"",Table4[Column53])</f>
        <v/>
      </c>
      <c r="BD10" t="str">
        <f>IF(Table4[[#This Row],[Column54]]=0,"",Table4[Column54])</f>
        <v/>
      </c>
      <c r="BE10" t="str">
        <f>IF(Table4[[#This Row],[Column55]]=0,"",Table4[Column55])</f>
        <v/>
      </c>
      <c r="BF10" t="str">
        <f>IF(Table4[[#This Row],[Column56]]=0,"",Table4[Column56])</f>
        <v/>
      </c>
      <c r="BG10" t="str">
        <f>IF(Table4[[#This Row],[Column57]]=0,"",Table4[Column57])</f>
        <v/>
      </c>
      <c r="BH10" t="str">
        <f>IF(Table4[[#This Row],[Column58]]=0,"",Table4[Column58])</f>
        <v/>
      </c>
      <c r="BI10" t="str">
        <f>IF(Table4[[#This Row],[Column59]]=0,"",Table4[Column59])</f>
        <v/>
      </c>
      <c r="BJ10" t="str">
        <f>IF(Table4[[#This Row],[Column60]]=0,"",Table4[Column60])</f>
        <v/>
      </c>
      <c r="BK10" t="str">
        <f>IF(Table4[[#This Row],[Column61]]=0,"",Table4[Column61])</f>
        <v/>
      </c>
      <c r="BL10" t="str">
        <f>IF(Table4[[#This Row],[Column62]]=0,"",Table4[Column62])</f>
        <v/>
      </c>
      <c r="BM10" t="str">
        <f>IF(Table4[[#This Row],[Column63]]=0,"",Table4[Column63])</f>
        <v/>
      </c>
      <c r="BN10" t="str">
        <f>IF(Table4[[#This Row],[Column64]]=0,"",Table4[Column64])</f>
        <v/>
      </c>
      <c r="BO10" t="str">
        <f>IF(Table4[[#This Row],[Column65]]=0,"",Table4[Column65])</f>
        <v/>
      </c>
      <c r="BP10" t="str">
        <f>IF(Table4[[#This Row],[Column66]]=0,"",Table4[Column66])</f>
        <v/>
      </c>
      <c r="BQ10" t="str">
        <f>IF(Table4[[#This Row],[Column67]]=0,"",Table4[Column67])</f>
        <v/>
      </c>
      <c r="BR10" t="str">
        <f>IF(Table4[[#This Row],[Column68]]=0,"",Table4[Column68])</f>
        <v/>
      </c>
      <c r="BS10" t="str">
        <f>IF(Table4[[#This Row],[Column69]]=0,"",Table4[Column69])</f>
        <v/>
      </c>
      <c r="BT10" t="str">
        <f>IF(Table4[[#This Row],[Column70]]=0,"",Table4[Column70])</f>
        <v/>
      </c>
      <c r="BU10" t="str">
        <f>IF(Table4[[#This Row],[Column71]]=0,"",Table4[Column71])</f>
        <v/>
      </c>
      <c r="BV10" t="str">
        <f>IF(Table4[[#This Row],[Column72]]=0,"",Table4[Column72])</f>
        <v/>
      </c>
      <c r="BW10" t="str">
        <f>IF(Table4[[#This Row],[Column73]]=0,"",Table4[Column73])</f>
        <v/>
      </c>
      <c r="BX10" t="str">
        <f>IF(Table4[[#This Row],[Column74]]=0,"",Table4[Column74])</f>
        <v/>
      </c>
      <c r="BY10" t="str">
        <f>IF(Table4[[#This Row],[Column75]]=0,"",Table4[Column75])</f>
        <v/>
      </c>
      <c r="BZ10" t="str">
        <f>IF(Table4[[#This Row],[Column76]]=0,"",Table4[Column76])</f>
        <v/>
      </c>
      <c r="CA10" t="str">
        <f>IF(Table4[[#This Row],[Column77]]=0,"",Table4[Column77])</f>
        <v/>
      </c>
      <c r="CB10" t="str">
        <f>IF(Table4[[#This Row],[Column78]]=0,"",Table4[Column78])</f>
        <v/>
      </c>
      <c r="CC10" t="str">
        <f>IF(Table4[[#This Row],[Column79]]=0,"",Table4[Column79])</f>
        <v/>
      </c>
      <c r="CD10" t="str">
        <f>IF(Table4[[#This Row],[Column80]]=0,"",Table4[Column80])</f>
        <v/>
      </c>
      <c r="CE10" t="str">
        <f>IF(Table4[[#This Row],[Column81]]=0,"",Table4[Column81])</f>
        <v/>
      </c>
      <c r="CF10" t="str">
        <f>IF(Table4[[#This Row],[Column82]]=0,"",Table4[Column82])</f>
        <v/>
      </c>
      <c r="CG10" t="str">
        <f>IF(Table4[[#This Row],[Column83]]=0,"",Table4[Column83])</f>
        <v/>
      </c>
      <c r="CH10" t="str">
        <f>IF(Table4[[#This Row],[Column84]]=0,"",Table4[Column84])</f>
        <v/>
      </c>
      <c r="CI10" t="str">
        <f>IF(Table4[[#This Row],[Column85]]=0,"",Table4[Column85])</f>
        <v/>
      </c>
      <c r="CJ10" t="str">
        <f>IF(Table4[[#This Row],[Column86]]=0,"",Table4[Column86])</f>
        <v/>
      </c>
      <c r="CK10" t="str">
        <f>IF(Table4[[#This Row],[Column87]]=0,"",Table4[Column87])</f>
        <v/>
      </c>
      <c r="CL10" t="str">
        <f>IF(Table4[[#This Row],[Column88]]=0,"",Table4[Column88])</f>
        <v/>
      </c>
      <c r="CM10" t="str">
        <f>IF(Table4[[#This Row],[Column89]]=0,"",Table4[Column89])</f>
        <v/>
      </c>
      <c r="CN10" t="str">
        <f>IF(Table4[[#This Row],[Column90]]=0,"",Table4[Column90])</f>
        <v/>
      </c>
      <c r="CO10" t="str">
        <f>IF(Table4[[#This Row],[Column91]]=0,"",Table4[Column91])</f>
        <v/>
      </c>
      <c r="CP10" t="str">
        <f>IF(Table4[[#This Row],[Column92]]=0,"",Table4[Column92])</f>
        <v/>
      </c>
      <c r="CQ10" t="str">
        <f>IF(Table4[[#This Row],[Column93]]=0,"",Table4[Column93])</f>
        <v/>
      </c>
      <c r="CR10" t="str">
        <f>IF(Table4[[#This Row],[Column94]]=0,"",Table4[Column94])</f>
        <v/>
      </c>
      <c r="CS10" t="str">
        <f>IF(Table4[[#This Row],[Column95]]=0,"",Table4[Column95])</f>
        <v/>
      </c>
      <c r="CT10" t="str">
        <f>IF(Table4[[#This Row],[Column96]]=0,"",Table4[Column96])</f>
        <v/>
      </c>
      <c r="CU10" t="str">
        <f>IF(Table4[[#This Row],[Column97]]=0,"",Table4[Column97])</f>
        <v/>
      </c>
      <c r="CV10" t="str">
        <f>IF(Table4[[#This Row],[Column98]]=0,"",Table4[Column98])</f>
        <v/>
      </c>
      <c r="CW10" t="str">
        <f>IF(Table4[[#This Row],[Column99]]=0,"",Table4[Column99])</f>
        <v/>
      </c>
      <c r="CX10" t="str">
        <f>IF(Table4[[#This Row],[Column100]]=0,"",Table4[Column100])</f>
        <v/>
      </c>
      <c r="CY10" t="str">
        <f>IF(Table4[[#This Row],[Column101]]=0,"",Table4[Column101])</f>
        <v/>
      </c>
      <c r="CZ10" t="str">
        <f>IF(Table4[[#This Row],[Column102]]=0,"",Table4[Column102])</f>
        <v/>
      </c>
      <c r="DA10" t="str">
        <f>IF(Table4[[#This Row],[Column103]]=0,"",Table4[Column103])</f>
        <v/>
      </c>
      <c r="DB10" t="str">
        <f>IF(Table4[[#This Row],[Column104]]=0,"",Table4[Column104])</f>
        <v/>
      </c>
      <c r="DC10" t="str">
        <f>IF(Table4[[#This Row],[Column105]]=0,"",Table4[Column105])</f>
        <v/>
      </c>
      <c r="DD10" t="str">
        <f>IF(Table4[[#This Row],[Column106]]=0,"",Table4[Column106])</f>
        <v/>
      </c>
      <c r="DE10" t="str">
        <f>IF(Table4[[#This Row],[Column107]]=0,"",Table4[Column107])</f>
        <v/>
      </c>
      <c r="DF10" t="str">
        <f>IF(Table4[[#This Row],[Column108]]=0,"",Table4[Column108])</f>
        <v/>
      </c>
      <c r="DG10" t="str">
        <f>IF(Table4[[#This Row],[Column109]]=0,"",Table4[Column109])</f>
        <v/>
      </c>
      <c r="DH10" t="str">
        <f>IF(Table4[[#This Row],[Column110]]=0,"",Table4[Column110])</f>
        <v/>
      </c>
      <c r="DI10" t="str">
        <f>IF(Table4[[#This Row],[Column111]]=0,"",Table4[Column111])</f>
        <v/>
      </c>
      <c r="DJ10" t="str">
        <f>IF(Table4[[#This Row],[Column112]]=0,"",Table4[Column112])</f>
        <v/>
      </c>
      <c r="DK10" t="str">
        <f>IF(Table4[[#This Row],[Column113]]=0,"",Table4[Column113])</f>
        <v/>
      </c>
      <c r="DL10" t="str">
        <f>IF(Table4[[#This Row],[Column114]]=0,"",Table4[Column114])</f>
        <v/>
      </c>
      <c r="DM10" t="str">
        <f>IF(Table4[[#This Row],[Column115]]=0,"",Table4[Column115])</f>
        <v/>
      </c>
      <c r="DN10" t="str">
        <f>IF(Table4[[#This Row],[Column116]]=0,"",Table4[Column116])</f>
        <v/>
      </c>
      <c r="DO10" t="str">
        <f>IF(Table4[[#This Row],[Column117]]=0,"",Table4[Column117])</f>
        <v/>
      </c>
      <c r="DP10" t="str">
        <f>IF(Table4[[#This Row],[Column118]]=0,"",Table4[Column118])</f>
        <v/>
      </c>
      <c r="DQ10" t="str">
        <f>IF(Table4[[#This Row],[Column119]]=0,"",Table4[Column119])</f>
        <v/>
      </c>
      <c r="DR10" t="str">
        <f>IF(Table4[[#This Row],[Column120]]=0,"",Table4[Column120])</f>
        <v/>
      </c>
      <c r="DS10" t="str">
        <f>IF(Table4[[#This Row],[Column121]]=0,"",Table4[Column121])</f>
        <v/>
      </c>
      <c r="DT10" t="str">
        <f>IF(Table4[[#This Row],[Column122]]=0,"",Table4[Column122])</f>
        <v/>
      </c>
      <c r="DU10" t="str">
        <f>IF(Table4[[#This Row],[Column123]]=0,"",Table4[Column123])</f>
        <v/>
      </c>
      <c r="DV10" t="str">
        <f>IF(Table4[[#This Row],[Column124]]=0,"",Table4[Column124])</f>
        <v/>
      </c>
      <c r="DW10" t="str">
        <f>IF(Table4[[#This Row],[Column125]]=0,"",Table4[Column125])</f>
        <v/>
      </c>
      <c r="DX10" t="str">
        <f>IF(Table4[[#This Row],[Column126]]=0,"",Table4[Column126])</f>
        <v/>
      </c>
      <c r="DY10" t="str">
        <f>IF(Table4[[#This Row],[Column127]]=0,"",Table4[Column127])</f>
        <v/>
      </c>
      <c r="DZ10" t="str">
        <f>IF(Table4[[#This Row],[Column128]]=0,"",Table4[Column128])</f>
        <v/>
      </c>
      <c r="EA10" t="str">
        <f>IF(Table4[[#This Row],[Column129]]=0,"",Table4[Column129])</f>
        <v/>
      </c>
      <c r="EB10" t="str">
        <f>IF(Table4[[#This Row],[Column130]]=0,"",Table4[Column130])</f>
        <v/>
      </c>
      <c r="EC10" t="str">
        <f>IF(Table4[[#This Row],[Column131]]=0,"",Table4[Column131])</f>
        <v/>
      </c>
      <c r="ED10" t="str">
        <f>IF(Table4[[#This Row],[Column132]]=0,"",Table4[Column132])</f>
        <v/>
      </c>
      <c r="EE10" t="str">
        <f>IF(Table4[[#This Row],[Column133]]=0,"",Table4[Column133])</f>
        <v/>
      </c>
      <c r="EF10" t="str">
        <f>IF(Table4[[#This Row],[Column134]]=0,"",Table4[Column134])</f>
        <v/>
      </c>
      <c r="EG10" t="str">
        <f>IF(Table4[[#This Row],[Column135]]=0,"",Table4[Column135])</f>
        <v/>
      </c>
      <c r="EH10" t="str">
        <f>IF(Table4[[#This Row],[Column136]]=0,"",Table4[Column136])</f>
        <v/>
      </c>
      <c r="EI10" t="str">
        <f>IF(Table4[[#This Row],[Column137]]=0,"",Table4[Column137])</f>
        <v/>
      </c>
      <c r="EJ10" t="str">
        <f>IF(Table4[[#This Row],[Column138]]=0,"",Table4[Column138])</f>
        <v/>
      </c>
      <c r="EK10" t="str">
        <f>IF(Table4[[#This Row],[Column139]]=0,"",Table4[Column139])</f>
        <v/>
      </c>
      <c r="EL10" t="str">
        <f>IF(Table4[[#This Row],[Column140]]=0,"",Table4[Column140])</f>
        <v/>
      </c>
      <c r="EM10" t="str">
        <f>IF(Table4[[#This Row],[Column141]]=0,"",Table4[Column141])</f>
        <v/>
      </c>
      <c r="EN10" t="str">
        <f>IF(Table4[[#This Row],[Column142]]=0,"",Table4[Column142])</f>
        <v/>
      </c>
      <c r="EO10" t="str">
        <f>IF(Table4[[#This Row],[Column143]]=0,"",Table4[Column143])</f>
        <v/>
      </c>
      <c r="EP10" t="str">
        <f>IF(Table4[[#This Row],[Column144]]=0,"",Table4[Column144])</f>
        <v/>
      </c>
      <c r="EQ10" t="str">
        <f>IF(Table4[[#This Row],[Column145]]=0,"",Table4[Column145])</f>
        <v/>
      </c>
      <c r="ER10" t="str">
        <f>IF(Table4[[#This Row],[Column146]]=0,"",Table4[Column146])</f>
        <v/>
      </c>
      <c r="ES10" t="str">
        <f>IF(Table4[[#This Row],[Column147]]=0,"",Table4[Column147])</f>
        <v/>
      </c>
      <c r="ET10" t="str">
        <f>IF(Table4[[#This Row],[Column148]]=0,"",Table4[Column148])</f>
        <v/>
      </c>
      <c r="EU10" t="str">
        <f>IF(Table4[[#This Row],[Column149]]=0,"",Table4[Column149])</f>
        <v/>
      </c>
      <c r="EV10" t="str">
        <f>IF(Table4[[#This Row],[Column150]]=0,"",Table4[Column150])</f>
        <v/>
      </c>
      <c r="EW10" t="str">
        <f>IF(Table4[[#This Row],[Column151]]=0,"",Table4[Column151])</f>
        <v/>
      </c>
      <c r="EX10" t="str">
        <f>IF(Table4[[#This Row],[Column152]]=0,"",Table4[Column152])</f>
        <v/>
      </c>
      <c r="EY10" t="str">
        <f>IF(Table4[[#This Row],[Column153]]=0,"",Table4[Column153])</f>
        <v/>
      </c>
      <c r="EZ10" t="str">
        <f>IF(Table4[[#This Row],[Column154]]=0,"",Table4[Column154])</f>
        <v/>
      </c>
      <c r="FA10" t="str">
        <f>IF(Table4[[#This Row],[Column155]]=0,"",Table4[Column155])</f>
        <v/>
      </c>
      <c r="FB10" t="str">
        <f>IF(Table4[[#This Row],[Column156]]=0,"",Table4[Column156])</f>
        <v/>
      </c>
      <c r="FC10" t="str">
        <f>IF(Table4[[#This Row],[Column157]]=0,"",Table4[Column157])</f>
        <v/>
      </c>
      <c r="FD10" t="str">
        <f>IF(Table4[[#This Row],[Column158]]=0,"",Table4[Column158])</f>
        <v/>
      </c>
      <c r="FE10" t="str">
        <f>IF(Table4[[#This Row],[Column159]]=0,"",Table4[Column159])</f>
        <v/>
      </c>
      <c r="FF10" t="str">
        <f>IF(Table4[[#This Row],[Column160]]=0,"",Table4[Column160])</f>
        <v/>
      </c>
      <c r="FG10" t="str">
        <f>IF(Table4[[#This Row],[Column161]]=0,"",Table4[Column161])</f>
        <v/>
      </c>
      <c r="FH10" t="str">
        <f>IF(Table4[[#This Row],[Column162]]=0,"",Table4[Column162])</f>
        <v/>
      </c>
      <c r="FI10" t="str">
        <f>IF(Table4[[#This Row],[Column163]]=0,"",Table4[Column163])</f>
        <v/>
      </c>
      <c r="FJ10" t="str">
        <f>IF(Table4[[#This Row],[Column164]]=0,"",Table4[Column164])</f>
        <v/>
      </c>
      <c r="FK10" t="str">
        <f>IF(Table4[[#This Row],[Column165]]=0,"",Table4[Column165])</f>
        <v/>
      </c>
      <c r="FL10" t="str">
        <f>IF(Table4[[#This Row],[Column166]]=0,"",Table4[Column166])</f>
        <v/>
      </c>
      <c r="FM10" t="str">
        <f>IF(Table4[[#This Row],[Column167]]=0,"",Table4[Column167])</f>
        <v/>
      </c>
      <c r="FN10" t="str">
        <f>IF(Table4[[#This Row],[Column168]]=0,"",Table4[Column168])</f>
        <v/>
      </c>
      <c r="FO10" t="str">
        <f>IF(Table4[[#This Row],[Column169]]=0,"",Table4[Column169])</f>
        <v/>
      </c>
      <c r="FP10" t="str">
        <f>IF(Table4[[#This Row],[Column170]]=0,"",Table4[Column170])</f>
        <v/>
      </c>
      <c r="FQ10" t="str">
        <f>IF(Table4[[#This Row],[Column171]]=0,"",Table4[Column171])</f>
        <v/>
      </c>
      <c r="FR10" t="str">
        <f>IF(Table4[[#This Row],[Column172]]=0,"",Table4[Column172])</f>
        <v/>
      </c>
      <c r="FS10" t="str">
        <f>IF(Table4[[#This Row],[Column173]]=0,"",Table4[Column173])</f>
        <v/>
      </c>
      <c r="FT10" t="str">
        <f>IF(Table4[[#This Row],[Column174]]=0,"",Table4[Column174])</f>
        <v/>
      </c>
      <c r="FU10" t="str">
        <f>IF(Table4[[#This Row],[Column175]]=0,"",Table4[Column175])</f>
        <v/>
      </c>
      <c r="FV10" t="str">
        <f>IF(Table4[[#This Row],[Column176]]=0,"",Table4[Column176])</f>
        <v/>
      </c>
      <c r="FW10" t="str">
        <f>IF(Table4[[#This Row],[Column177]]=0,"",Table4[Column177])</f>
        <v/>
      </c>
      <c r="FX10" t="str">
        <f>IF(Table4[[#This Row],[Column178]]=0,"",Table4[Column178])</f>
        <v/>
      </c>
      <c r="FY10" t="str">
        <f>IF(Table4[[#This Row],[Column179]]=0,"",Table4[Column179])</f>
        <v/>
      </c>
      <c r="FZ10" t="str">
        <f>IF(Table4[[#This Row],[Column180]]=0,"",Table4[Column180])</f>
        <v/>
      </c>
      <c r="GA10" t="str">
        <f>IF(Table4[[#This Row],[Column181]]=0,"",Table4[Column181])</f>
        <v/>
      </c>
      <c r="GB10" t="str">
        <f>IF(Table4[[#This Row],[Column182]]=0,"",Table4[Column182])</f>
        <v/>
      </c>
      <c r="GC10" t="str">
        <f>IF(Table4[[#This Row],[Column183]]=0,"",Table4[Column183])</f>
        <v/>
      </c>
      <c r="GD10" t="str">
        <f>IF(Table4[[#This Row],[Column184]]=0,"",Table4[Column184])</f>
        <v/>
      </c>
      <c r="GE10" t="str">
        <f>IF(Table4[[#This Row],[Column185]]=0,"",Table4[Column185])</f>
        <v/>
      </c>
      <c r="GF10" t="str">
        <f>IF(Table4[[#This Row],[Column186]]=0,"",Table4[Column186])</f>
        <v/>
      </c>
      <c r="GG10" t="str">
        <f>IF(Table4[[#This Row],[Column187]]=0,"",Table4[Column187])</f>
        <v/>
      </c>
      <c r="GH10" t="str">
        <f>IF(Table4[[#This Row],[Column188]]=0,"",Table4[Column188])</f>
        <v/>
      </c>
      <c r="GI10" t="str">
        <f>IF(Table4[[#This Row],[Column189]]=0,"",Table4[Column189])</f>
        <v/>
      </c>
      <c r="GJ10" t="str">
        <f>IF(Table4[[#This Row],[Column190]]=0,"",Table4[Column190])</f>
        <v/>
      </c>
      <c r="GK10" t="str">
        <f>IF(Table4[[#This Row],[Column191]]=0,"",Table4[Column191])</f>
        <v/>
      </c>
      <c r="GL10" t="str">
        <f>IF(Table4[[#This Row],[Column192]]=0,"",Table4[Column192])</f>
        <v/>
      </c>
      <c r="GM10" t="str">
        <f>IF(Table4[[#This Row],[Column193]]=0,"",Table4[Column193])</f>
        <v/>
      </c>
      <c r="GN10" t="str">
        <f>IF(Table4[[#This Row],[Column194]]=0,"",Table4[Column194])</f>
        <v/>
      </c>
      <c r="GO10" t="str">
        <f>IF(Table4[[#This Row],[Column195]]=0,"",Table4[Column195])</f>
        <v/>
      </c>
      <c r="GP10" t="str">
        <f>IF(Table4[[#This Row],[Column196]]=0,"",Table4[Column196])</f>
        <v/>
      </c>
      <c r="GQ10" t="str">
        <f>IF(Table4[[#This Row],[Column197]]=0,"",Table4[Column197])</f>
        <v/>
      </c>
      <c r="GR10" t="str">
        <f>IF(Table4[[#This Row],[Column198]]=0,"",Table4[Column198])</f>
        <v/>
      </c>
      <c r="GS10" t="str">
        <f>IF(Table4[[#This Row],[Column199]]=0,"",Table4[Column199])</f>
        <v/>
      </c>
      <c r="GT10" t="str">
        <f>IF(Table4[[#This Row],[Column200]]=0,"",Table4[Column200])</f>
        <v/>
      </c>
      <c r="GU10" t="str">
        <f>IF(Table4[[#This Row],[Column201]]=0,"",Table4[Column201])</f>
        <v/>
      </c>
      <c r="GV10" t="str">
        <f>IF(Table4[[#This Row],[Column202]]=0,"",Table4[Column202])</f>
        <v/>
      </c>
      <c r="GW10" t="str">
        <f>IF(Table4[[#This Row],[Column203]]=0,"",Table4[Column203])</f>
        <v/>
      </c>
      <c r="GX10" t="str">
        <f>IF(Table4[[#This Row],[Conversions]]=0,"",Table4[Conversions])</f>
        <v/>
      </c>
      <c r="GY10" s="2" t="e">
        <f>Table43[[#This Row],[Conversions]]*B$2</f>
        <v>#VALUE!</v>
      </c>
      <c r="GZ10">
        <f>SUM(COUNTIF(Table43[[#This Row],[Path]:[Column203]],{"*e*","social"}))</f>
        <v>0</v>
      </c>
      <c r="HA10">
        <f>IF(Table43[[#This Row],[Path]]=A$2,1,0)</f>
        <v>0</v>
      </c>
      <c r="HB10">
        <f>IF(Table43[[#This Row],[Path]]=A$3,1,0)</f>
        <v>0</v>
      </c>
      <c r="HC10">
        <f>IF(Table43[[#This Row],[Path]]=A$4,1,0)</f>
        <v>0</v>
      </c>
      <c r="HD10">
        <f>IF(Table43[[#This Row],[Path]]=A$5,1,0)</f>
        <v>0</v>
      </c>
      <c r="HE10">
        <f>IF(Table43[[#This Row],[Path]]=A$6,1,0)</f>
        <v>0</v>
      </c>
      <c r="HF10">
        <f>IF(Table43[[#This Row],[Path]]=A$7,1,0)</f>
        <v>0</v>
      </c>
      <c r="HG10" s="1">
        <f>COUNTIF(Table43[[#This Row],[Path]:[Column203]],A$2)</f>
        <v>0</v>
      </c>
      <c r="HH10" s="1">
        <f>COUNTIF(Table43[[#This Row],[Path]:[Column203]],A$3)</f>
        <v>0</v>
      </c>
      <c r="HI10" s="1">
        <f>COUNTIF(Table43[[#This Row],[Path]:[Column203]],A$4)</f>
        <v>0</v>
      </c>
      <c r="HJ10" s="1">
        <f>COUNTIF(Table43[[#This Row],[Path]:[Column203]],A$5)</f>
        <v>0</v>
      </c>
      <c r="HK10" s="1">
        <f>COUNTIF(Table43[[#This Row],[Path]:[Column203]],A$6)</f>
        <v>0</v>
      </c>
      <c r="HL10" s="1">
        <f>COUNTIF(Table43[[#This Row],[Path]:[Column203]],A$7)</f>
        <v>0</v>
      </c>
      <c r="HM10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10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10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10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10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10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10" s="4" t="e">
        <f>Table43[[#This Row],[IncrementalOrganic Attribution Ratio]]*Table43[[#This Row],[Total Revenue]]</f>
        <v>#VALUE!</v>
      </c>
      <c r="HT10" s="4" t="e">
        <f>Table43[[#This Row],[BrandIntention Attribution Ratio]]*Table43[[#This Row],[Total Revenue]]</f>
        <v>#VALUE!</v>
      </c>
      <c r="HU10" s="4" t="e">
        <f>Table43[[#This Row],[Incrementalcpc Attribution Ratio]]*Table43[[#This Row],[Total Revenue]]</f>
        <v>#VALUE!</v>
      </c>
      <c r="HV10" s="4" t="e">
        <f>Table43[[#This Row],[Feeds Attribution Ratio]]*Table43[[#This Row],[Total Revenue]]</f>
        <v>#VALUE!</v>
      </c>
      <c r="HW10" s="4" t="e">
        <f>Table43[[#This Row],[Referrals Attribution Ratio]]*Table43[[#This Row],[Total Revenue]]</f>
        <v>#VALUE!</v>
      </c>
      <c r="HX10" s="4" t="e">
        <f>Table43[[#This Row],[Social Attribution Ratio]]*Table43[[#This Row],[Total Revenue]]</f>
        <v>#VALUE!</v>
      </c>
      <c r="HY10" s="18">
        <f>SUM(Table43[[#This Row],[IncrementalOrganic Attribution Ratio]:[Social Attribution Ratio]])</f>
        <v>0</v>
      </c>
    </row>
    <row r="11" spans="1:233" x14ac:dyDescent="0.25">
      <c r="B11" t="str">
        <f>IF(Table4[[#This Row],[Path]]=0,"",Table4[Path])</f>
        <v/>
      </c>
      <c r="C11" t="str">
        <f>IF(Table4[[#This Row],[Column1]]=0,"",Table4[Column1])</f>
        <v/>
      </c>
      <c r="D11" t="str">
        <f>IF(Table4[[#This Row],[Column2]]=0,"",Table4[Column2])</f>
        <v/>
      </c>
      <c r="E11" t="str">
        <f>IF(Table4[[#This Row],[Column3]]=0,"",Table4[Column3])</f>
        <v/>
      </c>
      <c r="F11" t="str">
        <f>IF(Table4[[#This Row],[Column4]]=0,"",Table4[Column4])</f>
        <v/>
      </c>
      <c r="G11" t="str">
        <f>IF(Table4[[#This Row],[Column5]]=0,"",Table4[Column5])</f>
        <v/>
      </c>
      <c r="H11" t="str">
        <f>IF(Table4[[#This Row],[Column6]]=0,"",Table4[Column6])</f>
        <v/>
      </c>
      <c r="I11" t="str">
        <f>IF(Table4[[#This Row],[Column7]]=0,"",Table4[Column7])</f>
        <v/>
      </c>
      <c r="J11" t="str">
        <f>IF(Table4[[#This Row],[Column8]]=0,"",Table4[Column8])</f>
        <v/>
      </c>
      <c r="K11" t="str">
        <f>IF(Table4[[#This Row],[Column9]]=0,"",Table4[Column9])</f>
        <v/>
      </c>
      <c r="L11" t="str">
        <f>IF(Table4[[#This Row],[Column10]]=0,"",Table4[Column10])</f>
        <v/>
      </c>
      <c r="M11" t="str">
        <f>IF(Table4[[#This Row],[Column11]]=0,"",Table4[Column11])</f>
        <v/>
      </c>
      <c r="N11" t="str">
        <f>IF(Table4[[#This Row],[Column12]]=0,"",Table4[Column12])</f>
        <v/>
      </c>
      <c r="O11" t="str">
        <f>IF(Table4[[#This Row],[Column13]]=0,"",Table4[Column13])</f>
        <v/>
      </c>
      <c r="P11" t="str">
        <f>IF(Table4[[#This Row],[Column14]]=0,"",Table4[Column14])</f>
        <v/>
      </c>
      <c r="Q11" t="str">
        <f>IF(Table4[[#This Row],[Column15]]=0,"",Table4[Column15])</f>
        <v/>
      </c>
      <c r="R11" t="str">
        <f>IF(Table4[[#This Row],[Column16]]=0,"",Table4[Column16])</f>
        <v/>
      </c>
      <c r="S11" t="str">
        <f>IF(Table4[[#This Row],[Column17]]=0,"",Table4[Column17])</f>
        <v/>
      </c>
      <c r="T11" t="str">
        <f>IF(Table4[[#This Row],[Column18]]=0,"",Table4[Column18])</f>
        <v/>
      </c>
      <c r="U11" t="str">
        <f>IF(Table4[[#This Row],[Column19]]=0,"",Table4[Column19])</f>
        <v/>
      </c>
      <c r="V11" t="str">
        <f>IF(Table4[[#This Row],[Column20]]=0,"",Table4[Column20])</f>
        <v/>
      </c>
      <c r="W11" t="str">
        <f>IF(Table4[[#This Row],[Column21]]=0,"",Table4[Column21])</f>
        <v/>
      </c>
      <c r="X11" t="str">
        <f>IF(Table4[[#This Row],[Column22]]=0,"",Table4[Column22])</f>
        <v/>
      </c>
      <c r="Y11" t="str">
        <f>IF(Table4[[#This Row],[Column23]]=0,"",Table4[Column23])</f>
        <v/>
      </c>
      <c r="Z11" t="str">
        <f>IF(Table4[[#This Row],[Column24]]=0,"",Table4[Column24])</f>
        <v/>
      </c>
      <c r="AA11" t="str">
        <f>IF(Table4[[#This Row],[Column25]]=0,"",Table4[Column25])</f>
        <v/>
      </c>
      <c r="AB11" t="str">
        <f>IF(Table4[[#This Row],[Column26]]=0,"",Table4[Column26])</f>
        <v/>
      </c>
      <c r="AC11" t="str">
        <f>IF(Table4[[#This Row],[Column27]]=0,"",Table4[Column27])</f>
        <v/>
      </c>
      <c r="AD11" t="str">
        <f>IF(Table4[[#This Row],[Column28]]=0,"",Table4[Column28])</f>
        <v/>
      </c>
      <c r="AE11" t="str">
        <f>IF(Table4[[#This Row],[Column29]]=0,"",Table4[Column29])</f>
        <v/>
      </c>
      <c r="AF11" t="str">
        <f>IF(Table4[[#This Row],[Column30]]=0,"",Table4[Column30])</f>
        <v/>
      </c>
      <c r="AG11" t="str">
        <f>IF(Table4[[#This Row],[Column31]]=0,"",Table4[Column31])</f>
        <v/>
      </c>
      <c r="AH11" t="str">
        <f>IF(Table4[[#This Row],[Column32]]=0,"",Table4[Column32])</f>
        <v/>
      </c>
      <c r="AI11" t="str">
        <f>IF(Table4[[#This Row],[Column33]]=0,"",Table4[Column33])</f>
        <v/>
      </c>
      <c r="AJ11" t="str">
        <f>IF(Table4[[#This Row],[Column34]]=0,"",Table4[Column34])</f>
        <v/>
      </c>
      <c r="AK11" t="str">
        <f>IF(Table4[[#This Row],[Column35]]=0,"",Table4[Column35])</f>
        <v/>
      </c>
      <c r="AL11" t="str">
        <f>IF(Table4[[#This Row],[Column36]]=0,"",Table4[Column36])</f>
        <v/>
      </c>
      <c r="AM11" t="str">
        <f>IF(Table4[[#This Row],[Column37]]=0,"",Table4[Column37])</f>
        <v/>
      </c>
      <c r="AN11" t="str">
        <f>IF(Table4[[#This Row],[Column38]]=0,"",Table4[Column38])</f>
        <v/>
      </c>
      <c r="AO11" t="str">
        <f>IF(Table4[[#This Row],[Column39]]=0,"",Table4[Column39])</f>
        <v/>
      </c>
      <c r="AP11" t="str">
        <f>IF(Table4[[#This Row],[Column40]]=0,"",Table4[Column40])</f>
        <v/>
      </c>
      <c r="AQ11" t="str">
        <f>IF(Table4[[#This Row],[Column41]]=0,"",Table4[Column41])</f>
        <v/>
      </c>
      <c r="AR11" t="str">
        <f>IF(Table4[[#This Row],[Column42]]=0,"",Table4[Column42])</f>
        <v/>
      </c>
      <c r="AS11" t="str">
        <f>IF(Table4[[#This Row],[Column43]]=0,"",Table4[Column43])</f>
        <v/>
      </c>
      <c r="AT11" t="str">
        <f>IF(Table4[[#This Row],[Column44]]=0,"",Table4[Column44])</f>
        <v/>
      </c>
      <c r="AU11" t="str">
        <f>IF(Table4[[#This Row],[Column45]]=0,"",Table4[Column45])</f>
        <v/>
      </c>
      <c r="AV11" t="str">
        <f>IF(Table4[[#This Row],[Column46]]=0,"",Table4[Column46])</f>
        <v/>
      </c>
      <c r="AW11" t="str">
        <f>IF(Table4[[#This Row],[Column47]]=0,"",Table4[Column47])</f>
        <v/>
      </c>
      <c r="AX11" t="str">
        <f>IF(Table4[[#This Row],[Column48]]=0,"",Table4[Column48])</f>
        <v/>
      </c>
      <c r="AY11" t="str">
        <f>IF(Table4[[#This Row],[Column49]]=0,"",Table4[Column49])</f>
        <v/>
      </c>
      <c r="AZ11" t="str">
        <f>IF(Table4[[#This Row],[Column50]]=0,"",Table4[Column50])</f>
        <v/>
      </c>
      <c r="BA11" t="str">
        <f>IF(Table4[[#This Row],[Column51]]=0,"",Table4[Column51])</f>
        <v/>
      </c>
      <c r="BB11" t="str">
        <f>IF(Table4[[#This Row],[Column52]]=0,"",Table4[Column52])</f>
        <v/>
      </c>
      <c r="BC11" t="str">
        <f>IF(Table4[[#This Row],[Column53]]=0,"",Table4[Column53])</f>
        <v/>
      </c>
      <c r="BD11" t="str">
        <f>IF(Table4[[#This Row],[Column54]]=0,"",Table4[Column54])</f>
        <v/>
      </c>
      <c r="BE11" t="str">
        <f>IF(Table4[[#This Row],[Column55]]=0,"",Table4[Column55])</f>
        <v/>
      </c>
      <c r="BF11" t="str">
        <f>IF(Table4[[#This Row],[Column56]]=0,"",Table4[Column56])</f>
        <v/>
      </c>
      <c r="BG11" t="str">
        <f>IF(Table4[[#This Row],[Column57]]=0,"",Table4[Column57])</f>
        <v/>
      </c>
      <c r="BH11" t="str">
        <f>IF(Table4[[#This Row],[Column58]]=0,"",Table4[Column58])</f>
        <v/>
      </c>
      <c r="BI11" t="str">
        <f>IF(Table4[[#This Row],[Column59]]=0,"",Table4[Column59])</f>
        <v/>
      </c>
      <c r="BJ11" t="str">
        <f>IF(Table4[[#This Row],[Column60]]=0,"",Table4[Column60])</f>
        <v/>
      </c>
      <c r="BK11" t="str">
        <f>IF(Table4[[#This Row],[Column61]]=0,"",Table4[Column61])</f>
        <v/>
      </c>
      <c r="BL11" t="str">
        <f>IF(Table4[[#This Row],[Column62]]=0,"",Table4[Column62])</f>
        <v/>
      </c>
      <c r="BM11" t="str">
        <f>IF(Table4[[#This Row],[Column63]]=0,"",Table4[Column63])</f>
        <v/>
      </c>
      <c r="BN11" t="str">
        <f>IF(Table4[[#This Row],[Column64]]=0,"",Table4[Column64])</f>
        <v/>
      </c>
      <c r="BO11" t="str">
        <f>IF(Table4[[#This Row],[Column65]]=0,"",Table4[Column65])</f>
        <v/>
      </c>
      <c r="BP11" t="str">
        <f>IF(Table4[[#This Row],[Column66]]=0,"",Table4[Column66])</f>
        <v/>
      </c>
      <c r="BQ11" t="str">
        <f>IF(Table4[[#This Row],[Column67]]=0,"",Table4[Column67])</f>
        <v/>
      </c>
      <c r="BR11" t="str">
        <f>IF(Table4[[#This Row],[Column68]]=0,"",Table4[Column68])</f>
        <v/>
      </c>
      <c r="BS11" t="str">
        <f>IF(Table4[[#This Row],[Column69]]=0,"",Table4[Column69])</f>
        <v/>
      </c>
      <c r="BT11" t="str">
        <f>IF(Table4[[#This Row],[Column70]]=0,"",Table4[Column70])</f>
        <v/>
      </c>
      <c r="BU11" t="str">
        <f>IF(Table4[[#This Row],[Column71]]=0,"",Table4[Column71])</f>
        <v/>
      </c>
      <c r="BV11" t="str">
        <f>IF(Table4[[#This Row],[Column72]]=0,"",Table4[Column72])</f>
        <v/>
      </c>
      <c r="BW11" t="str">
        <f>IF(Table4[[#This Row],[Column73]]=0,"",Table4[Column73])</f>
        <v/>
      </c>
      <c r="BX11" t="str">
        <f>IF(Table4[[#This Row],[Column74]]=0,"",Table4[Column74])</f>
        <v/>
      </c>
      <c r="BY11" t="str">
        <f>IF(Table4[[#This Row],[Column75]]=0,"",Table4[Column75])</f>
        <v/>
      </c>
      <c r="BZ11" t="str">
        <f>IF(Table4[[#This Row],[Column76]]=0,"",Table4[Column76])</f>
        <v/>
      </c>
      <c r="CA11" t="str">
        <f>IF(Table4[[#This Row],[Column77]]=0,"",Table4[Column77])</f>
        <v/>
      </c>
      <c r="CB11" t="str">
        <f>IF(Table4[[#This Row],[Column78]]=0,"",Table4[Column78])</f>
        <v/>
      </c>
      <c r="CC11" t="str">
        <f>IF(Table4[[#This Row],[Column79]]=0,"",Table4[Column79])</f>
        <v/>
      </c>
      <c r="CD11" t="str">
        <f>IF(Table4[[#This Row],[Column80]]=0,"",Table4[Column80])</f>
        <v/>
      </c>
      <c r="CE11" t="str">
        <f>IF(Table4[[#This Row],[Column81]]=0,"",Table4[Column81])</f>
        <v/>
      </c>
      <c r="CF11" t="str">
        <f>IF(Table4[[#This Row],[Column82]]=0,"",Table4[Column82])</f>
        <v/>
      </c>
      <c r="CG11" t="str">
        <f>IF(Table4[[#This Row],[Column83]]=0,"",Table4[Column83])</f>
        <v/>
      </c>
      <c r="CH11" t="str">
        <f>IF(Table4[[#This Row],[Column84]]=0,"",Table4[Column84])</f>
        <v/>
      </c>
      <c r="CI11" t="str">
        <f>IF(Table4[[#This Row],[Column85]]=0,"",Table4[Column85])</f>
        <v/>
      </c>
      <c r="CJ11" t="str">
        <f>IF(Table4[[#This Row],[Column86]]=0,"",Table4[Column86])</f>
        <v/>
      </c>
      <c r="CK11" t="str">
        <f>IF(Table4[[#This Row],[Column87]]=0,"",Table4[Column87])</f>
        <v/>
      </c>
      <c r="CL11" t="str">
        <f>IF(Table4[[#This Row],[Column88]]=0,"",Table4[Column88])</f>
        <v/>
      </c>
      <c r="CM11" t="str">
        <f>IF(Table4[[#This Row],[Column89]]=0,"",Table4[Column89])</f>
        <v/>
      </c>
      <c r="CN11" t="str">
        <f>IF(Table4[[#This Row],[Column90]]=0,"",Table4[Column90])</f>
        <v/>
      </c>
      <c r="CO11" t="str">
        <f>IF(Table4[[#This Row],[Column91]]=0,"",Table4[Column91])</f>
        <v/>
      </c>
      <c r="CP11" t="str">
        <f>IF(Table4[[#This Row],[Column92]]=0,"",Table4[Column92])</f>
        <v/>
      </c>
      <c r="CQ11" t="str">
        <f>IF(Table4[[#This Row],[Column93]]=0,"",Table4[Column93])</f>
        <v/>
      </c>
      <c r="CR11" t="str">
        <f>IF(Table4[[#This Row],[Column94]]=0,"",Table4[Column94])</f>
        <v/>
      </c>
      <c r="CS11" t="str">
        <f>IF(Table4[[#This Row],[Column95]]=0,"",Table4[Column95])</f>
        <v/>
      </c>
      <c r="CT11" t="str">
        <f>IF(Table4[[#This Row],[Column96]]=0,"",Table4[Column96])</f>
        <v/>
      </c>
      <c r="CU11" t="str">
        <f>IF(Table4[[#This Row],[Column97]]=0,"",Table4[Column97])</f>
        <v/>
      </c>
      <c r="CV11" t="str">
        <f>IF(Table4[[#This Row],[Column98]]=0,"",Table4[Column98])</f>
        <v/>
      </c>
      <c r="CW11" t="str">
        <f>IF(Table4[[#This Row],[Column99]]=0,"",Table4[Column99])</f>
        <v/>
      </c>
      <c r="CX11" t="str">
        <f>IF(Table4[[#This Row],[Column100]]=0,"",Table4[Column100])</f>
        <v/>
      </c>
      <c r="CY11" t="str">
        <f>IF(Table4[[#This Row],[Column101]]=0,"",Table4[Column101])</f>
        <v/>
      </c>
      <c r="CZ11" t="str">
        <f>IF(Table4[[#This Row],[Column102]]=0,"",Table4[Column102])</f>
        <v/>
      </c>
      <c r="DA11" t="str">
        <f>IF(Table4[[#This Row],[Column103]]=0,"",Table4[Column103])</f>
        <v/>
      </c>
      <c r="DB11" t="str">
        <f>IF(Table4[[#This Row],[Column104]]=0,"",Table4[Column104])</f>
        <v/>
      </c>
      <c r="DC11" t="str">
        <f>IF(Table4[[#This Row],[Column105]]=0,"",Table4[Column105])</f>
        <v/>
      </c>
      <c r="DD11" t="str">
        <f>IF(Table4[[#This Row],[Column106]]=0,"",Table4[Column106])</f>
        <v/>
      </c>
      <c r="DE11" t="str">
        <f>IF(Table4[[#This Row],[Column107]]=0,"",Table4[Column107])</f>
        <v/>
      </c>
      <c r="DF11" t="str">
        <f>IF(Table4[[#This Row],[Column108]]=0,"",Table4[Column108])</f>
        <v/>
      </c>
      <c r="DG11" t="str">
        <f>IF(Table4[[#This Row],[Column109]]=0,"",Table4[Column109])</f>
        <v/>
      </c>
      <c r="DH11" t="str">
        <f>IF(Table4[[#This Row],[Column110]]=0,"",Table4[Column110])</f>
        <v/>
      </c>
      <c r="DI11" t="str">
        <f>IF(Table4[[#This Row],[Column111]]=0,"",Table4[Column111])</f>
        <v/>
      </c>
      <c r="DJ11" t="str">
        <f>IF(Table4[[#This Row],[Column112]]=0,"",Table4[Column112])</f>
        <v/>
      </c>
      <c r="DK11" t="str">
        <f>IF(Table4[[#This Row],[Column113]]=0,"",Table4[Column113])</f>
        <v/>
      </c>
      <c r="DL11" t="str">
        <f>IF(Table4[[#This Row],[Column114]]=0,"",Table4[Column114])</f>
        <v/>
      </c>
      <c r="DM11" t="str">
        <f>IF(Table4[[#This Row],[Column115]]=0,"",Table4[Column115])</f>
        <v/>
      </c>
      <c r="DN11" t="str">
        <f>IF(Table4[[#This Row],[Column116]]=0,"",Table4[Column116])</f>
        <v/>
      </c>
      <c r="DO11" t="str">
        <f>IF(Table4[[#This Row],[Column117]]=0,"",Table4[Column117])</f>
        <v/>
      </c>
      <c r="DP11" t="str">
        <f>IF(Table4[[#This Row],[Column118]]=0,"",Table4[Column118])</f>
        <v/>
      </c>
      <c r="DQ11" t="str">
        <f>IF(Table4[[#This Row],[Column119]]=0,"",Table4[Column119])</f>
        <v/>
      </c>
      <c r="DR11" t="str">
        <f>IF(Table4[[#This Row],[Column120]]=0,"",Table4[Column120])</f>
        <v/>
      </c>
      <c r="DS11" t="str">
        <f>IF(Table4[[#This Row],[Column121]]=0,"",Table4[Column121])</f>
        <v/>
      </c>
      <c r="DT11" t="str">
        <f>IF(Table4[[#This Row],[Column122]]=0,"",Table4[Column122])</f>
        <v/>
      </c>
      <c r="DU11" t="str">
        <f>IF(Table4[[#This Row],[Column123]]=0,"",Table4[Column123])</f>
        <v/>
      </c>
      <c r="DV11" t="str">
        <f>IF(Table4[[#This Row],[Column124]]=0,"",Table4[Column124])</f>
        <v/>
      </c>
      <c r="DW11" t="str">
        <f>IF(Table4[[#This Row],[Column125]]=0,"",Table4[Column125])</f>
        <v/>
      </c>
      <c r="DX11" t="str">
        <f>IF(Table4[[#This Row],[Column126]]=0,"",Table4[Column126])</f>
        <v/>
      </c>
      <c r="DY11" t="str">
        <f>IF(Table4[[#This Row],[Column127]]=0,"",Table4[Column127])</f>
        <v/>
      </c>
      <c r="DZ11" t="str">
        <f>IF(Table4[[#This Row],[Column128]]=0,"",Table4[Column128])</f>
        <v/>
      </c>
      <c r="EA11" t="str">
        <f>IF(Table4[[#This Row],[Column129]]=0,"",Table4[Column129])</f>
        <v/>
      </c>
      <c r="EB11" t="str">
        <f>IF(Table4[[#This Row],[Column130]]=0,"",Table4[Column130])</f>
        <v/>
      </c>
      <c r="EC11" t="str">
        <f>IF(Table4[[#This Row],[Column131]]=0,"",Table4[Column131])</f>
        <v/>
      </c>
      <c r="ED11" t="str">
        <f>IF(Table4[[#This Row],[Column132]]=0,"",Table4[Column132])</f>
        <v/>
      </c>
      <c r="EE11" t="str">
        <f>IF(Table4[[#This Row],[Column133]]=0,"",Table4[Column133])</f>
        <v/>
      </c>
      <c r="EF11" t="str">
        <f>IF(Table4[[#This Row],[Column134]]=0,"",Table4[Column134])</f>
        <v/>
      </c>
      <c r="EG11" t="str">
        <f>IF(Table4[[#This Row],[Column135]]=0,"",Table4[Column135])</f>
        <v/>
      </c>
      <c r="EH11" t="str">
        <f>IF(Table4[[#This Row],[Column136]]=0,"",Table4[Column136])</f>
        <v/>
      </c>
      <c r="EI11" t="str">
        <f>IF(Table4[[#This Row],[Column137]]=0,"",Table4[Column137])</f>
        <v/>
      </c>
      <c r="EJ11" t="str">
        <f>IF(Table4[[#This Row],[Column138]]=0,"",Table4[Column138])</f>
        <v/>
      </c>
      <c r="EK11" t="str">
        <f>IF(Table4[[#This Row],[Column139]]=0,"",Table4[Column139])</f>
        <v/>
      </c>
      <c r="EL11" t="str">
        <f>IF(Table4[[#This Row],[Column140]]=0,"",Table4[Column140])</f>
        <v/>
      </c>
      <c r="EM11" t="str">
        <f>IF(Table4[[#This Row],[Column141]]=0,"",Table4[Column141])</f>
        <v/>
      </c>
      <c r="EN11" t="str">
        <f>IF(Table4[[#This Row],[Column142]]=0,"",Table4[Column142])</f>
        <v/>
      </c>
      <c r="EO11" t="str">
        <f>IF(Table4[[#This Row],[Column143]]=0,"",Table4[Column143])</f>
        <v/>
      </c>
      <c r="EP11" t="str">
        <f>IF(Table4[[#This Row],[Column144]]=0,"",Table4[Column144])</f>
        <v/>
      </c>
      <c r="EQ11" t="str">
        <f>IF(Table4[[#This Row],[Column145]]=0,"",Table4[Column145])</f>
        <v/>
      </c>
      <c r="ER11" t="str">
        <f>IF(Table4[[#This Row],[Column146]]=0,"",Table4[Column146])</f>
        <v/>
      </c>
      <c r="ES11" t="str">
        <f>IF(Table4[[#This Row],[Column147]]=0,"",Table4[Column147])</f>
        <v/>
      </c>
      <c r="ET11" t="str">
        <f>IF(Table4[[#This Row],[Column148]]=0,"",Table4[Column148])</f>
        <v/>
      </c>
      <c r="EU11" t="str">
        <f>IF(Table4[[#This Row],[Column149]]=0,"",Table4[Column149])</f>
        <v/>
      </c>
      <c r="EV11" t="str">
        <f>IF(Table4[[#This Row],[Column150]]=0,"",Table4[Column150])</f>
        <v/>
      </c>
      <c r="EW11" t="str">
        <f>IF(Table4[[#This Row],[Column151]]=0,"",Table4[Column151])</f>
        <v/>
      </c>
      <c r="EX11" t="str">
        <f>IF(Table4[[#This Row],[Column152]]=0,"",Table4[Column152])</f>
        <v/>
      </c>
      <c r="EY11" t="str">
        <f>IF(Table4[[#This Row],[Column153]]=0,"",Table4[Column153])</f>
        <v/>
      </c>
      <c r="EZ11" t="str">
        <f>IF(Table4[[#This Row],[Column154]]=0,"",Table4[Column154])</f>
        <v/>
      </c>
      <c r="FA11" t="str">
        <f>IF(Table4[[#This Row],[Column155]]=0,"",Table4[Column155])</f>
        <v/>
      </c>
      <c r="FB11" t="str">
        <f>IF(Table4[[#This Row],[Column156]]=0,"",Table4[Column156])</f>
        <v/>
      </c>
      <c r="FC11" t="str">
        <f>IF(Table4[[#This Row],[Column157]]=0,"",Table4[Column157])</f>
        <v/>
      </c>
      <c r="FD11" t="str">
        <f>IF(Table4[[#This Row],[Column158]]=0,"",Table4[Column158])</f>
        <v/>
      </c>
      <c r="FE11" t="str">
        <f>IF(Table4[[#This Row],[Column159]]=0,"",Table4[Column159])</f>
        <v/>
      </c>
      <c r="FF11" t="str">
        <f>IF(Table4[[#This Row],[Column160]]=0,"",Table4[Column160])</f>
        <v/>
      </c>
      <c r="FG11" t="str">
        <f>IF(Table4[[#This Row],[Column161]]=0,"",Table4[Column161])</f>
        <v/>
      </c>
      <c r="FH11" t="str">
        <f>IF(Table4[[#This Row],[Column162]]=0,"",Table4[Column162])</f>
        <v/>
      </c>
      <c r="FI11" t="str">
        <f>IF(Table4[[#This Row],[Column163]]=0,"",Table4[Column163])</f>
        <v/>
      </c>
      <c r="FJ11" t="str">
        <f>IF(Table4[[#This Row],[Column164]]=0,"",Table4[Column164])</f>
        <v/>
      </c>
      <c r="FK11" t="str">
        <f>IF(Table4[[#This Row],[Column165]]=0,"",Table4[Column165])</f>
        <v/>
      </c>
      <c r="FL11" t="str">
        <f>IF(Table4[[#This Row],[Column166]]=0,"",Table4[Column166])</f>
        <v/>
      </c>
      <c r="FM11" t="str">
        <f>IF(Table4[[#This Row],[Column167]]=0,"",Table4[Column167])</f>
        <v/>
      </c>
      <c r="FN11" t="str">
        <f>IF(Table4[[#This Row],[Column168]]=0,"",Table4[Column168])</f>
        <v/>
      </c>
      <c r="FO11" t="str">
        <f>IF(Table4[[#This Row],[Column169]]=0,"",Table4[Column169])</f>
        <v/>
      </c>
      <c r="FP11" t="str">
        <f>IF(Table4[[#This Row],[Column170]]=0,"",Table4[Column170])</f>
        <v/>
      </c>
      <c r="FQ11" t="str">
        <f>IF(Table4[[#This Row],[Column171]]=0,"",Table4[Column171])</f>
        <v/>
      </c>
      <c r="FR11" t="str">
        <f>IF(Table4[[#This Row],[Column172]]=0,"",Table4[Column172])</f>
        <v/>
      </c>
      <c r="FS11" t="str">
        <f>IF(Table4[[#This Row],[Column173]]=0,"",Table4[Column173])</f>
        <v/>
      </c>
      <c r="FT11" t="str">
        <f>IF(Table4[[#This Row],[Column174]]=0,"",Table4[Column174])</f>
        <v/>
      </c>
      <c r="FU11" t="str">
        <f>IF(Table4[[#This Row],[Column175]]=0,"",Table4[Column175])</f>
        <v/>
      </c>
      <c r="FV11" t="str">
        <f>IF(Table4[[#This Row],[Column176]]=0,"",Table4[Column176])</f>
        <v/>
      </c>
      <c r="FW11" t="str">
        <f>IF(Table4[[#This Row],[Column177]]=0,"",Table4[Column177])</f>
        <v/>
      </c>
      <c r="FX11" t="str">
        <f>IF(Table4[[#This Row],[Column178]]=0,"",Table4[Column178])</f>
        <v/>
      </c>
      <c r="FY11" t="str">
        <f>IF(Table4[[#This Row],[Column179]]=0,"",Table4[Column179])</f>
        <v/>
      </c>
      <c r="FZ11" t="str">
        <f>IF(Table4[[#This Row],[Column180]]=0,"",Table4[Column180])</f>
        <v/>
      </c>
      <c r="GA11" t="str">
        <f>IF(Table4[[#This Row],[Column181]]=0,"",Table4[Column181])</f>
        <v/>
      </c>
      <c r="GB11" t="str">
        <f>IF(Table4[[#This Row],[Column182]]=0,"",Table4[Column182])</f>
        <v/>
      </c>
      <c r="GC11" t="str">
        <f>IF(Table4[[#This Row],[Column183]]=0,"",Table4[Column183])</f>
        <v/>
      </c>
      <c r="GD11" t="str">
        <f>IF(Table4[[#This Row],[Column184]]=0,"",Table4[Column184])</f>
        <v/>
      </c>
      <c r="GE11" t="str">
        <f>IF(Table4[[#This Row],[Column185]]=0,"",Table4[Column185])</f>
        <v/>
      </c>
      <c r="GF11" t="str">
        <f>IF(Table4[[#This Row],[Column186]]=0,"",Table4[Column186])</f>
        <v/>
      </c>
      <c r="GG11" t="str">
        <f>IF(Table4[[#This Row],[Column187]]=0,"",Table4[Column187])</f>
        <v/>
      </c>
      <c r="GH11" t="str">
        <f>IF(Table4[[#This Row],[Column188]]=0,"",Table4[Column188])</f>
        <v/>
      </c>
      <c r="GI11" t="str">
        <f>IF(Table4[[#This Row],[Column189]]=0,"",Table4[Column189])</f>
        <v/>
      </c>
      <c r="GJ11" t="str">
        <f>IF(Table4[[#This Row],[Column190]]=0,"",Table4[Column190])</f>
        <v/>
      </c>
      <c r="GK11" t="str">
        <f>IF(Table4[[#This Row],[Column191]]=0,"",Table4[Column191])</f>
        <v/>
      </c>
      <c r="GL11" t="str">
        <f>IF(Table4[[#This Row],[Column192]]=0,"",Table4[Column192])</f>
        <v/>
      </c>
      <c r="GM11" t="str">
        <f>IF(Table4[[#This Row],[Column193]]=0,"",Table4[Column193])</f>
        <v/>
      </c>
      <c r="GN11" t="str">
        <f>IF(Table4[[#This Row],[Column194]]=0,"",Table4[Column194])</f>
        <v/>
      </c>
      <c r="GO11" t="str">
        <f>IF(Table4[[#This Row],[Column195]]=0,"",Table4[Column195])</f>
        <v/>
      </c>
      <c r="GP11" t="str">
        <f>IF(Table4[[#This Row],[Column196]]=0,"",Table4[Column196])</f>
        <v/>
      </c>
      <c r="GQ11" t="str">
        <f>IF(Table4[[#This Row],[Column197]]=0,"",Table4[Column197])</f>
        <v/>
      </c>
      <c r="GR11" t="str">
        <f>IF(Table4[[#This Row],[Column198]]=0,"",Table4[Column198])</f>
        <v/>
      </c>
      <c r="GS11" t="str">
        <f>IF(Table4[[#This Row],[Column199]]=0,"",Table4[Column199])</f>
        <v/>
      </c>
      <c r="GT11" t="str">
        <f>IF(Table4[[#This Row],[Column200]]=0,"",Table4[Column200])</f>
        <v/>
      </c>
      <c r="GU11" t="str">
        <f>IF(Table4[[#This Row],[Column201]]=0,"",Table4[Column201])</f>
        <v/>
      </c>
      <c r="GV11" t="str">
        <f>IF(Table4[[#This Row],[Column202]]=0,"",Table4[Column202])</f>
        <v/>
      </c>
      <c r="GW11" t="str">
        <f>IF(Table4[[#This Row],[Column203]]=0,"",Table4[Column203])</f>
        <v/>
      </c>
      <c r="GX11" t="str">
        <f>IF(Table4[[#This Row],[Conversions]]=0,"",Table4[Conversions])</f>
        <v/>
      </c>
      <c r="GY11" s="2" t="e">
        <f>Table43[[#This Row],[Conversions]]*B$2</f>
        <v>#VALUE!</v>
      </c>
      <c r="GZ11">
        <f>SUM(COUNTIF(Table43[[#This Row],[Path]:[Column203]],{"*e*","social"}))</f>
        <v>0</v>
      </c>
      <c r="HA11">
        <f>IF(Table43[[#This Row],[Path]]=A$2,1,0)</f>
        <v>0</v>
      </c>
      <c r="HB11">
        <f>IF(Table43[[#This Row],[Path]]=A$3,1,0)</f>
        <v>0</v>
      </c>
      <c r="HC11">
        <f>IF(Table43[[#This Row],[Path]]=A$4,1,0)</f>
        <v>0</v>
      </c>
      <c r="HD11">
        <f>IF(Table43[[#This Row],[Path]]=A$5,1,0)</f>
        <v>0</v>
      </c>
      <c r="HE11">
        <f>IF(Table43[[#This Row],[Path]]=A$6,1,0)</f>
        <v>0</v>
      </c>
      <c r="HF11">
        <f>IF(Table43[[#This Row],[Path]]=A$7,1,0)</f>
        <v>0</v>
      </c>
      <c r="HG11" s="1">
        <f>COUNTIF(Table43[[#This Row],[Path]:[Column203]],A$2)</f>
        <v>0</v>
      </c>
      <c r="HH11" s="1">
        <f>COUNTIF(Table43[[#This Row],[Path]:[Column203]],A$3)</f>
        <v>0</v>
      </c>
      <c r="HI11" s="1">
        <f>COUNTIF(Table43[[#This Row],[Path]:[Column203]],A$4)</f>
        <v>0</v>
      </c>
      <c r="HJ11" s="5">
        <f>COUNTIF(Table43[[#This Row],[Path]:[Column203]],A$5)</f>
        <v>0</v>
      </c>
      <c r="HK11" s="5">
        <f>COUNTIF(Table43[[#This Row],[Path]:[Column203]],A$6)</f>
        <v>0</v>
      </c>
      <c r="HL11" s="5">
        <f>COUNTIF(Table43[[#This Row],[Path]:[Column203]],A$7)</f>
        <v>0</v>
      </c>
      <c r="HM11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11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11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11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11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11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11" s="4" t="e">
        <f>Table43[[#This Row],[IncrementalOrganic Attribution Ratio]]*Table43[[#This Row],[Total Revenue]]</f>
        <v>#VALUE!</v>
      </c>
      <c r="HT11" s="4" t="e">
        <f>Table43[[#This Row],[BrandIntention Attribution Ratio]]*Table43[[#This Row],[Total Revenue]]</f>
        <v>#VALUE!</v>
      </c>
      <c r="HU11" s="4" t="e">
        <f>Table43[[#This Row],[Incrementalcpc Attribution Ratio]]*Table43[[#This Row],[Total Revenue]]</f>
        <v>#VALUE!</v>
      </c>
      <c r="HV11" s="4" t="e">
        <f>Table43[[#This Row],[Feeds Attribution Ratio]]*Table43[[#This Row],[Total Revenue]]</f>
        <v>#VALUE!</v>
      </c>
      <c r="HW11" s="4" t="e">
        <f>Table43[[#This Row],[Referrals Attribution Ratio]]*Table43[[#This Row],[Total Revenue]]</f>
        <v>#VALUE!</v>
      </c>
      <c r="HX11" s="4" t="e">
        <f>Table43[[#This Row],[Social Attribution Ratio]]*Table43[[#This Row],[Total Revenue]]</f>
        <v>#VALUE!</v>
      </c>
      <c r="HY11" s="18">
        <f>SUM(Table43[[#This Row],[IncrementalOrganic Attribution Ratio]:[Social Attribution Ratio]])</f>
        <v>0</v>
      </c>
    </row>
    <row r="12" spans="1:233" x14ac:dyDescent="0.25">
      <c r="B12" t="str">
        <f>IF(Table4[[#This Row],[Path]]=0,"",Table4[Path])</f>
        <v/>
      </c>
      <c r="C12" t="str">
        <f>IF(Table4[[#This Row],[Column1]]=0,"",Table4[Column1])</f>
        <v/>
      </c>
      <c r="D12" t="str">
        <f>IF(Table4[[#This Row],[Column2]]=0,"",Table4[Column2])</f>
        <v/>
      </c>
      <c r="E12" t="str">
        <f>IF(Table4[[#This Row],[Column3]]=0,"",Table4[Column3])</f>
        <v/>
      </c>
      <c r="F12" t="str">
        <f>IF(Table4[[#This Row],[Column4]]=0,"",Table4[Column4])</f>
        <v/>
      </c>
      <c r="G12" t="str">
        <f>IF(Table4[[#This Row],[Column5]]=0,"",Table4[Column5])</f>
        <v/>
      </c>
      <c r="H12" t="str">
        <f>IF(Table4[[#This Row],[Column6]]=0,"",Table4[Column6])</f>
        <v/>
      </c>
      <c r="I12" t="str">
        <f>IF(Table4[[#This Row],[Column7]]=0,"",Table4[Column7])</f>
        <v/>
      </c>
      <c r="J12" t="str">
        <f>IF(Table4[[#This Row],[Column8]]=0,"",Table4[Column8])</f>
        <v/>
      </c>
      <c r="K12" t="str">
        <f>IF(Table4[[#This Row],[Column9]]=0,"",Table4[Column9])</f>
        <v/>
      </c>
      <c r="L12" t="str">
        <f>IF(Table4[[#This Row],[Column10]]=0,"",Table4[Column10])</f>
        <v/>
      </c>
      <c r="M12" t="str">
        <f>IF(Table4[[#This Row],[Column11]]=0,"",Table4[Column11])</f>
        <v/>
      </c>
      <c r="N12" t="str">
        <f>IF(Table4[[#This Row],[Column12]]=0,"",Table4[Column12])</f>
        <v/>
      </c>
      <c r="O12" t="str">
        <f>IF(Table4[[#This Row],[Column13]]=0,"",Table4[Column13])</f>
        <v/>
      </c>
      <c r="P12" t="str">
        <f>IF(Table4[[#This Row],[Column14]]=0,"",Table4[Column14])</f>
        <v/>
      </c>
      <c r="Q12" t="str">
        <f>IF(Table4[[#This Row],[Column15]]=0,"",Table4[Column15])</f>
        <v/>
      </c>
      <c r="R12" t="str">
        <f>IF(Table4[[#This Row],[Column16]]=0,"",Table4[Column16])</f>
        <v/>
      </c>
      <c r="S12" t="str">
        <f>IF(Table4[[#This Row],[Column17]]=0,"",Table4[Column17])</f>
        <v/>
      </c>
      <c r="T12" t="str">
        <f>IF(Table4[[#This Row],[Column18]]=0,"",Table4[Column18])</f>
        <v/>
      </c>
      <c r="U12" t="str">
        <f>IF(Table4[[#This Row],[Column19]]=0,"",Table4[Column19])</f>
        <v/>
      </c>
      <c r="V12" t="str">
        <f>IF(Table4[[#This Row],[Column20]]=0,"",Table4[Column20])</f>
        <v/>
      </c>
      <c r="W12" t="str">
        <f>IF(Table4[[#This Row],[Column21]]=0,"",Table4[Column21])</f>
        <v/>
      </c>
      <c r="X12" t="str">
        <f>IF(Table4[[#This Row],[Column22]]=0,"",Table4[Column22])</f>
        <v/>
      </c>
      <c r="Y12" t="str">
        <f>IF(Table4[[#This Row],[Column23]]=0,"",Table4[Column23])</f>
        <v/>
      </c>
      <c r="Z12" t="str">
        <f>IF(Table4[[#This Row],[Column24]]=0,"",Table4[Column24])</f>
        <v/>
      </c>
      <c r="AA12" t="str">
        <f>IF(Table4[[#This Row],[Column25]]=0,"",Table4[Column25])</f>
        <v/>
      </c>
      <c r="AB12" t="str">
        <f>IF(Table4[[#This Row],[Column26]]=0,"",Table4[Column26])</f>
        <v/>
      </c>
      <c r="AC12" t="str">
        <f>IF(Table4[[#This Row],[Column27]]=0,"",Table4[Column27])</f>
        <v/>
      </c>
      <c r="AD12" t="str">
        <f>IF(Table4[[#This Row],[Column28]]=0,"",Table4[Column28])</f>
        <v/>
      </c>
      <c r="AE12" t="str">
        <f>IF(Table4[[#This Row],[Column29]]=0,"",Table4[Column29])</f>
        <v/>
      </c>
      <c r="AF12" t="str">
        <f>IF(Table4[[#This Row],[Column30]]=0,"",Table4[Column30])</f>
        <v/>
      </c>
      <c r="AG12" t="str">
        <f>IF(Table4[[#This Row],[Column31]]=0,"",Table4[Column31])</f>
        <v/>
      </c>
      <c r="AH12" t="str">
        <f>IF(Table4[[#This Row],[Column32]]=0,"",Table4[Column32])</f>
        <v/>
      </c>
      <c r="AI12" t="str">
        <f>IF(Table4[[#This Row],[Column33]]=0,"",Table4[Column33])</f>
        <v/>
      </c>
      <c r="AJ12" t="str">
        <f>IF(Table4[[#This Row],[Column34]]=0,"",Table4[Column34])</f>
        <v/>
      </c>
      <c r="AK12" t="str">
        <f>IF(Table4[[#This Row],[Column35]]=0,"",Table4[Column35])</f>
        <v/>
      </c>
      <c r="AL12" t="str">
        <f>IF(Table4[[#This Row],[Column36]]=0,"",Table4[Column36])</f>
        <v/>
      </c>
      <c r="AM12" t="str">
        <f>IF(Table4[[#This Row],[Column37]]=0,"",Table4[Column37])</f>
        <v/>
      </c>
      <c r="AN12" t="str">
        <f>IF(Table4[[#This Row],[Column38]]=0,"",Table4[Column38])</f>
        <v/>
      </c>
      <c r="AO12" t="str">
        <f>IF(Table4[[#This Row],[Column39]]=0,"",Table4[Column39])</f>
        <v/>
      </c>
      <c r="AP12" t="str">
        <f>IF(Table4[[#This Row],[Column40]]=0,"",Table4[Column40])</f>
        <v/>
      </c>
      <c r="AQ12" t="str">
        <f>IF(Table4[[#This Row],[Column41]]=0,"",Table4[Column41])</f>
        <v/>
      </c>
      <c r="AR12" t="str">
        <f>IF(Table4[[#This Row],[Column42]]=0,"",Table4[Column42])</f>
        <v/>
      </c>
      <c r="AS12" t="str">
        <f>IF(Table4[[#This Row],[Column43]]=0,"",Table4[Column43])</f>
        <v/>
      </c>
      <c r="AT12" t="str">
        <f>IF(Table4[[#This Row],[Column44]]=0,"",Table4[Column44])</f>
        <v/>
      </c>
      <c r="AU12" t="str">
        <f>IF(Table4[[#This Row],[Column45]]=0,"",Table4[Column45])</f>
        <v/>
      </c>
      <c r="AV12" t="str">
        <f>IF(Table4[[#This Row],[Column46]]=0,"",Table4[Column46])</f>
        <v/>
      </c>
      <c r="AW12" t="str">
        <f>IF(Table4[[#This Row],[Column47]]=0,"",Table4[Column47])</f>
        <v/>
      </c>
      <c r="AX12" t="str">
        <f>IF(Table4[[#This Row],[Column48]]=0,"",Table4[Column48])</f>
        <v/>
      </c>
      <c r="AY12" t="str">
        <f>IF(Table4[[#This Row],[Column49]]=0,"",Table4[Column49])</f>
        <v/>
      </c>
      <c r="AZ12" t="str">
        <f>IF(Table4[[#This Row],[Column50]]=0,"",Table4[Column50])</f>
        <v/>
      </c>
      <c r="BA12" t="str">
        <f>IF(Table4[[#This Row],[Column51]]=0,"",Table4[Column51])</f>
        <v/>
      </c>
      <c r="BB12" t="str">
        <f>IF(Table4[[#This Row],[Column52]]=0,"",Table4[Column52])</f>
        <v/>
      </c>
      <c r="BC12" t="str">
        <f>IF(Table4[[#This Row],[Column53]]=0,"",Table4[Column53])</f>
        <v/>
      </c>
      <c r="BD12" t="str">
        <f>IF(Table4[[#This Row],[Column54]]=0,"",Table4[Column54])</f>
        <v/>
      </c>
      <c r="BE12" t="str">
        <f>IF(Table4[[#This Row],[Column55]]=0,"",Table4[Column55])</f>
        <v/>
      </c>
      <c r="BF12" t="str">
        <f>IF(Table4[[#This Row],[Column56]]=0,"",Table4[Column56])</f>
        <v/>
      </c>
      <c r="BG12" t="str">
        <f>IF(Table4[[#This Row],[Column57]]=0,"",Table4[Column57])</f>
        <v/>
      </c>
      <c r="BH12" t="str">
        <f>IF(Table4[[#This Row],[Column58]]=0,"",Table4[Column58])</f>
        <v/>
      </c>
      <c r="BI12" t="str">
        <f>IF(Table4[[#This Row],[Column59]]=0,"",Table4[Column59])</f>
        <v/>
      </c>
      <c r="BJ12" t="str">
        <f>IF(Table4[[#This Row],[Column60]]=0,"",Table4[Column60])</f>
        <v/>
      </c>
      <c r="BK12" t="str">
        <f>IF(Table4[[#This Row],[Column61]]=0,"",Table4[Column61])</f>
        <v/>
      </c>
      <c r="BL12" t="str">
        <f>IF(Table4[[#This Row],[Column62]]=0,"",Table4[Column62])</f>
        <v/>
      </c>
      <c r="BM12" t="str">
        <f>IF(Table4[[#This Row],[Column63]]=0,"",Table4[Column63])</f>
        <v/>
      </c>
      <c r="BN12" t="str">
        <f>IF(Table4[[#This Row],[Column64]]=0,"",Table4[Column64])</f>
        <v/>
      </c>
      <c r="BO12" t="str">
        <f>IF(Table4[[#This Row],[Column65]]=0,"",Table4[Column65])</f>
        <v/>
      </c>
      <c r="BP12" t="str">
        <f>IF(Table4[[#This Row],[Column66]]=0,"",Table4[Column66])</f>
        <v/>
      </c>
      <c r="BQ12" t="str">
        <f>IF(Table4[[#This Row],[Column67]]=0,"",Table4[Column67])</f>
        <v/>
      </c>
      <c r="BR12" t="str">
        <f>IF(Table4[[#This Row],[Column68]]=0,"",Table4[Column68])</f>
        <v/>
      </c>
      <c r="BS12" t="str">
        <f>IF(Table4[[#This Row],[Column69]]=0,"",Table4[Column69])</f>
        <v/>
      </c>
      <c r="BT12" t="str">
        <f>IF(Table4[[#This Row],[Column70]]=0,"",Table4[Column70])</f>
        <v/>
      </c>
      <c r="BU12" t="str">
        <f>IF(Table4[[#This Row],[Column71]]=0,"",Table4[Column71])</f>
        <v/>
      </c>
      <c r="BV12" t="str">
        <f>IF(Table4[[#This Row],[Column72]]=0,"",Table4[Column72])</f>
        <v/>
      </c>
      <c r="BW12" t="str">
        <f>IF(Table4[[#This Row],[Column73]]=0,"",Table4[Column73])</f>
        <v/>
      </c>
      <c r="BX12" t="str">
        <f>IF(Table4[[#This Row],[Column74]]=0,"",Table4[Column74])</f>
        <v/>
      </c>
      <c r="BY12" t="str">
        <f>IF(Table4[[#This Row],[Column75]]=0,"",Table4[Column75])</f>
        <v/>
      </c>
      <c r="BZ12" t="str">
        <f>IF(Table4[[#This Row],[Column76]]=0,"",Table4[Column76])</f>
        <v/>
      </c>
      <c r="CA12" t="str">
        <f>IF(Table4[[#This Row],[Column77]]=0,"",Table4[Column77])</f>
        <v/>
      </c>
      <c r="CB12" t="str">
        <f>IF(Table4[[#This Row],[Column78]]=0,"",Table4[Column78])</f>
        <v/>
      </c>
      <c r="CC12" t="str">
        <f>IF(Table4[[#This Row],[Column79]]=0,"",Table4[Column79])</f>
        <v/>
      </c>
      <c r="CD12" t="str">
        <f>IF(Table4[[#This Row],[Column80]]=0,"",Table4[Column80])</f>
        <v/>
      </c>
      <c r="CE12" t="str">
        <f>IF(Table4[[#This Row],[Column81]]=0,"",Table4[Column81])</f>
        <v/>
      </c>
      <c r="CF12" t="str">
        <f>IF(Table4[[#This Row],[Column82]]=0,"",Table4[Column82])</f>
        <v/>
      </c>
      <c r="CG12" t="str">
        <f>IF(Table4[[#This Row],[Column83]]=0,"",Table4[Column83])</f>
        <v/>
      </c>
      <c r="CH12" t="str">
        <f>IF(Table4[[#This Row],[Column84]]=0,"",Table4[Column84])</f>
        <v/>
      </c>
      <c r="CI12" t="str">
        <f>IF(Table4[[#This Row],[Column85]]=0,"",Table4[Column85])</f>
        <v/>
      </c>
      <c r="CJ12" t="str">
        <f>IF(Table4[[#This Row],[Column86]]=0,"",Table4[Column86])</f>
        <v/>
      </c>
      <c r="CK12" t="str">
        <f>IF(Table4[[#This Row],[Column87]]=0,"",Table4[Column87])</f>
        <v/>
      </c>
      <c r="CL12" t="str">
        <f>IF(Table4[[#This Row],[Column88]]=0,"",Table4[Column88])</f>
        <v/>
      </c>
      <c r="CM12" t="str">
        <f>IF(Table4[[#This Row],[Column89]]=0,"",Table4[Column89])</f>
        <v/>
      </c>
      <c r="CN12" t="str">
        <f>IF(Table4[[#This Row],[Column90]]=0,"",Table4[Column90])</f>
        <v/>
      </c>
      <c r="CO12" t="str">
        <f>IF(Table4[[#This Row],[Column91]]=0,"",Table4[Column91])</f>
        <v/>
      </c>
      <c r="CP12" t="str">
        <f>IF(Table4[[#This Row],[Column92]]=0,"",Table4[Column92])</f>
        <v/>
      </c>
      <c r="CQ12" t="str">
        <f>IF(Table4[[#This Row],[Column93]]=0,"",Table4[Column93])</f>
        <v/>
      </c>
      <c r="CR12" t="str">
        <f>IF(Table4[[#This Row],[Column94]]=0,"",Table4[Column94])</f>
        <v/>
      </c>
      <c r="CS12" t="str">
        <f>IF(Table4[[#This Row],[Column95]]=0,"",Table4[Column95])</f>
        <v/>
      </c>
      <c r="CT12" t="str">
        <f>IF(Table4[[#This Row],[Column96]]=0,"",Table4[Column96])</f>
        <v/>
      </c>
      <c r="CU12" t="str">
        <f>IF(Table4[[#This Row],[Column97]]=0,"",Table4[Column97])</f>
        <v/>
      </c>
      <c r="CV12" t="str">
        <f>IF(Table4[[#This Row],[Column98]]=0,"",Table4[Column98])</f>
        <v/>
      </c>
      <c r="CW12" t="str">
        <f>IF(Table4[[#This Row],[Column99]]=0,"",Table4[Column99])</f>
        <v/>
      </c>
      <c r="CX12" t="str">
        <f>IF(Table4[[#This Row],[Column100]]=0,"",Table4[Column100])</f>
        <v/>
      </c>
      <c r="CY12" t="str">
        <f>IF(Table4[[#This Row],[Column101]]=0,"",Table4[Column101])</f>
        <v/>
      </c>
      <c r="CZ12" t="str">
        <f>IF(Table4[[#This Row],[Column102]]=0,"",Table4[Column102])</f>
        <v/>
      </c>
      <c r="DA12" t="str">
        <f>IF(Table4[[#This Row],[Column103]]=0,"",Table4[Column103])</f>
        <v/>
      </c>
      <c r="DB12" t="str">
        <f>IF(Table4[[#This Row],[Column104]]=0,"",Table4[Column104])</f>
        <v/>
      </c>
      <c r="DC12" t="str">
        <f>IF(Table4[[#This Row],[Column105]]=0,"",Table4[Column105])</f>
        <v/>
      </c>
      <c r="DD12" t="str">
        <f>IF(Table4[[#This Row],[Column106]]=0,"",Table4[Column106])</f>
        <v/>
      </c>
      <c r="DE12" t="str">
        <f>IF(Table4[[#This Row],[Column107]]=0,"",Table4[Column107])</f>
        <v/>
      </c>
      <c r="DF12" t="str">
        <f>IF(Table4[[#This Row],[Column108]]=0,"",Table4[Column108])</f>
        <v/>
      </c>
      <c r="DG12" t="str">
        <f>IF(Table4[[#This Row],[Column109]]=0,"",Table4[Column109])</f>
        <v/>
      </c>
      <c r="DH12" t="str">
        <f>IF(Table4[[#This Row],[Column110]]=0,"",Table4[Column110])</f>
        <v/>
      </c>
      <c r="DI12" t="str">
        <f>IF(Table4[[#This Row],[Column111]]=0,"",Table4[Column111])</f>
        <v/>
      </c>
      <c r="DJ12" t="str">
        <f>IF(Table4[[#This Row],[Column112]]=0,"",Table4[Column112])</f>
        <v/>
      </c>
      <c r="DK12" t="str">
        <f>IF(Table4[[#This Row],[Column113]]=0,"",Table4[Column113])</f>
        <v/>
      </c>
      <c r="DL12" t="str">
        <f>IF(Table4[[#This Row],[Column114]]=0,"",Table4[Column114])</f>
        <v/>
      </c>
      <c r="DM12" t="str">
        <f>IF(Table4[[#This Row],[Column115]]=0,"",Table4[Column115])</f>
        <v/>
      </c>
      <c r="DN12" t="str">
        <f>IF(Table4[[#This Row],[Column116]]=0,"",Table4[Column116])</f>
        <v/>
      </c>
      <c r="DO12" t="str">
        <f>IF(Table4[[#This Row],[Column117]]=0,"",Table4[Column117])</f>
        <v/>
      </c>
      <c r="DP12" t="str">
        <f>IF(Table4[[#This Row],[Column118]]=0,"",Table4[Column118])</f>
        <v/>
      </c>
      <c r="DQ12" t="str">
        <f>IF(Table4[[#This Row],[Column119]]=0,"",Table4[Column119])</f>
        <v/>
      </c>
      <c r="DR12" t="str">
        <f>IF(Table4[[#This Row],[Column120]]=0,"",Table4[Column120])</f>
        <v/>
      </c>
      <c r="DS12" t="str">
        <f>IF(Table4[[#This Row],[Column121]]=0,"",Table4[Column121])</f>
        <v/>
      </c>
      <c r="DT12" t="str">
        <f>IF(Table4[[#This Row],[Column122]]=0,"",Table4[Column122])</f>
        <v/>
      </c>
      <c r="DU12" t="str">
        <f>IF(Table4[[#This Row],[Column123]]=0,"",Table4[Column123])</f>
        <v/>
      </c>
      <c r="DV12" t="str">
        <f>IF(Table4[[#This Row],[Column124]]=0,"",Table4[Column124])</f>
        <v/>
      </c>
      <c r="DW12" t="str">
        <f>IF(Table4[[#This Row],[Column125]]=0,"",Table4[Column125])</f>
        <v/>
      </c>
      <c r="DX12" t="str">
        <f>IF(Table4[[#This Row],[Column126]]=0,"",Table4[Column126])</f>
        <v/>
      </c>
      <c r="DY12" t="str">
        <f>IF(Table4[[#This Row],[Column127]]=0,"",Table4[Column127])</f>
        <v/>
      </c>
      <c r="DZ12" t="str">
        <f>IF(Table4[[#This Row],[Column128]]=0,"",Table4[Column128])</f>
        <v/>
      </c>
      <c r="EA12" t="str">
        <f>IF(Table4[[#This Row],[Column129]]=0,"",Table4[Column129])</f>
        <v/>
      </c>
      <c r="EB12" t="str">
        <f>IF(Table4[[#This Row],[Column130]]=0,"",Table4[Column130])</f>
        <v/>
      </c>
      <c r="EC12" t="str">
        <f>IF(Table4[[#This Row],[Column131]]=0,"",Table4[Column131])</f>
        <v/>
      </c>
      <c r="ED12" t="str">
        <f>IF(Table4[[#This Row],[Column132]]=0,"",Table4[Column132])</f>
        <v/>
      </c>
      <c r="EE12" t="str">
        <f>IF(Table4[[#This Row],[Column133]]=0,"",Table4[Column133])</f>
        <v/>
      </c>
      <c r="EF12" t="str">
        <f>IF(Table4[[#This Row],[Column134]]=0,"",Table4[Column134])</f>
        <v/>
      </c>
      <c r="EG12" t="str">
        <f>IF(Table4[[#This Row],[Column135]]=0,"",Table4[Column135])</f>
        <v/>
      </c>
      <c r="EH12" t="str">
        <f>IF(Table4[[#This Row],[Column136]]=0,"",Table4[Column136])</f>
        <v/>
      </c>
      <c r="EI12" t="str">
        <f>IF(Table4[[#This Row],[Column137]]=0,"",Table4[Column137])</f>
        <v/>
      </c>
      <c r="EJ12" t="str">
        <f>IF(Table4[[#This Row],[Column138]]=0,"",Table4[Column138])</f>
        <v/>
      </c>
      <c r="EK12" t="str">
        <f>IF(Table4[[#This Row],[Column139]]=0,"",Table4[Column139])</f>
        <v/>
      </c>
      <c r="EL12" t="str">
        <f>IF(Table4[[#This Row],[Column140]]=0,"",Table4[Column140])</f>
        <v/>
      </c>
      <c r="EM12" t="str">
        <f>IF(Table4[[#This Row],[Column141]]=0,"",Table4[Column141])</f>
        <v/>
      </c>
      <c r="EN12" t="str">
        <f>IF(Table4[[#This Row],[Column142]]=0,"",Table4[Column142])</f>
        <v/>
      </c>
      <c r="EO12" t="str">
        <f>IF(Table4[[#This Row],[Column143]]=0,"",Table4[Column143])</f>
        <v/>
      </c>
      <c r="EP12" t="str">
        <f>IF(Table4[[#This Row],[Column144]]=0,"",Table4[Column144])</f>
        <v/>
      </c>
      <c r="EQ12" t="str">
        <f>IF(Table4[[#This Row],[Column145]]=0,"",Table4[Column145])</f>
        <v/>
      </c>
      <c r="ER12" t="str">
        <f>IF(Table4[[#This Row],[Column146]]=0,"",Table4[Column146])</f>
        <v/>
      </c>
      <c r="ES12" t="str">
        <f>IF(Table4[[#This Row],[Column147]]=0,"",Table4[Column147])</f>
        <v/>
      </c>
      <c r="ET12" t="str">
        <f>IF(Table4[[#This Row],[Column148]]=0,"",Table4[Column148])</f>
        <v/>
      </c>
      <c r="EU12" t="str">
        <f>IF(Table4[[#This Row],[Column149]]=0,"",Table4[Column149])</f>
        <v/>
      </c>
      <c r="EV12" t="str">
        <f>IF(Table4[[#This Row],[Column150]]=0,"",Table4[Column150])</f>
        <v/>
      </c>
      <c r="EW12" t="str">
        <f>IF(Table4[[#This Row],[Column151]]=0,"",Table4[Column151])</f>
        <v/>
      </c>
      <c r="EX12" t="str">
        <f>IF(Table4[[#This Row],[Column152]]=0,"",Table4[Column152])</f>
        <v/>
      </c>
      <c r="EY12" t="str">
        <f>IF(Table4[[#This Row],[Column153]]=0,"",Table4[Column153])</f>
        <v/>
      </c>
      <c r="EZ12" t="str">
        <f>IF(Table4[[#This Row],[Column154]]=0,"",Table4[Column154])</f>
        <v/>
      </c>
      <c r="FA12" t="str">
        <f>IF(Table4[[#This Row],[Column155]]=0,"",Table4[Column155])</f>
        <v/>
      </c>
      <c r="FB12" t="str">
        <f>IF(Table4[[#This Row],[Column156]]=0,"",Table4[Column156])</f>
        <v/>
      </c>
      <c r="FC12" t="str">
        <f>IF(Table4[[#This Row],[Column157]]=0,"",Table4[Column157])</f>
        <v/>
      </c>
      <c r="FD12" t="str">
        <f>IF(Table4[[#This Row],[Column158]]=0,"",Table4[Column158])</f>
        <v/>
      </c>
      <c r="FE12" t="str">
        <f>IF(Table4[[#This Row],[Column159]]=0,"",Table4[Column159])</f>
        <v/>
      </c>
      <c r="FF12" t="str">
        <f>IF(Table4[[#This Row],[Column160]]=0,"",Table4[Column160])</f>
        <v/>
      </c>
      <c r="FG12" t="str">
        <f>IF(Table4[[#This Row],[Column161]]=0,"",Table4[Column161])</f>
        <v/>
      </c>
      <c r="FH12" t="str">
        <f>IF(Table4[[#This Row],[Column162]]=0,"",Table4[Column162])</f>
        <v/>
      </c>
      <c r="FI12" t="str">
        <f>IF(Table4[[#This Row],[Column163]]=0,"",Table4[Column163])</f>
        <v/>
      </c>
      <c r="FJ12" t="str">
        <f>IF(Table4[[#This Row],[Column164]]=0,"",Table4[Column164])</f>
        <v/>
      </c>
      <c r="FK12" t="str">
        <f>IF(Table4[[#This Row],[Column165]]=0,"",Table4[Column165])</f>
        <v/>
      </c>
      <c r="FL12" t="str">
        <f>IF(Table4[[#This Row],[Column166]]=0,"",Table4[Column166])</f>
        <v/>
      </c>
      <c r="FM12" t="str">
        <f>IF(Table4[[#This Row],[Column167]]=0,"",Table4[Column167])</f>
        <v/>
      </c>
      <c r="FN12" t="str">
        <f>IF(Table4[[#This Row],[Column168]]=0,"",Table4[Column168])</f>
        <v/>
      </c>
      <c r="FO12" t="str">
        <f>IF(Table4[[#This Row],[Column169]]=0,"",Table4[Column169])</f>
        <v/>
      </c>
      <c r="FP12" t="str">
        <f>IF(Table4[[#This Row],[Column170]]=0,"",Table4[Column170])</f>
        <v/>
      </c>
      <c r="FQ12" t="str">
        <f>IF(Table4[[#This Row],[Column171]]=0,"",Table4[Column171])</f>
        <v/>
      </c>
      <c r="FR12" t="str">
        <f>IF(Table4[[#This Row],[Column172]]=0,"",Table4[Column172])</f>
        <v/>
      </c>
      <c r="FS12" t="str">
        <f>IF(Table4[[#This Row],[Column173]]=0,"",Table4[Column173])</f>
        <v/>
      </c>
      <c r="FT12" t="str">
        <f>IF(Table4[[#This Row],[Column174]]=0,"",Table4[Column174])</f>
        <v/>
      </c>
      <c r="FU12" t="str">
        <f>IF(Table4[[#This Row],[Column175]]=0,"",Table4[Column175])</f>
        <v/>
      </c>
      <c r="FV12" t="str">
        <f>IF(Table4[[#This Row],[Column176]]=0,"",Table4[Column176])</f>
        <v/>
      </c>
      <c r="FW12" t="str">
        <f>IF(Table4[[#This Row],[Column177]]=0,"",Table4[Column177])</f>
        <v/>
      </c>
      <c r="FX12" t="str">
        <f>IF(Table4[[#This Row],[Column178]]=0,"",Table4[Column178])</f>
        <v/>
      </c>
      <c r="FY12" t="str">
        <f>IF(Table4[[#This Row],[Column179]]=0,"",Table4[Column179])</f>
        <v/>
      </c>
      <c r="FZ12" t="str">
        <f>IF(Table4[[#This Row],[Column180]]=0,"",Table4[Column180])</f>
        <v/>
      </c>
      <c r="GA12" t="str">
        <f>IF(Table4[[#This Row],[Column181]]=0,"",Table4[Column181])</f>
        <v/>
      </c>
      <c r="GB12" t="str">
        <f>IF(Table4[[#This Row],[Column182]]=0,"",Table4[Column182])</f>
        <v/>
      </c>
      <c r="GC12" t="str">
        <f>IF(Table4[[#This Row],[Column183]]=0,"",Table4[Column183])</f>
        <v/>
      </c>
      <c r="GD12" t="str">
        <f>IF(Table4[[#This Row],[Column184]]=0,"",Table4[Column184])</f>
        <v/>
      </c>
      <c r="GE12" t="str">
        <f>IF(Table4[[#This Row],[Column185]]=0,"",Table4[Column185])</f>
        <v/>
      </c>
      <c r="GF12" t="str">
        <f>IF(Table4[[#This Row],[Column186]]=0,"",Table4[Column186])</f>
        <v/>
      </c>
      <c r="GG12" t="str">
        <f>IF(Table4[[#This Row],[Column187]]=0,"",Table4[Column187])</f>
        <v/>
      </c>
      <c r="GH12" t="str">
        <f>IF(Table4[[#This Row],[Column188]]=0,"",Table4[Column188])</f>
        <v/>
      </c>
      <c r="GI12" t="str">
        <f>IF(Table4[[#This Row],[Column189]]=0,"",Table4[Column189])</f>
        <v/>
      </c>
      <c r="GJ12" t="str">
        <f>IF(Table4[[#This Row],[Column190]]=0,"",Table4[Column190])</f>
        <v/>
      </c>
      <c r="GK12" t="str">
        <f>IF(Table4[[#This Row],[Column191]]=0,"",Table4[Column191])</f>
        <v/>
      </c>
      <c r="GL12" t="str">
        <f>IF(Table4[[#This Row],[Column192]]=0,"",Table4[Column192])</f>
        <v/>
      </c>
      <c r="GM12" t="str">
        <f>IF(Table4[[#This Row],[Column193]]=0,"",Table4[Column193])</f>
        <v/>
      </c>
      <c r="GN12" t="str">
        <f>IF(Table4[[#This Row],[Column194]]=0,"",Table4[Column194])</f>
        <v/>
      </c>
      <c r="GO12" t="str">
        <f>IF(Table4[[#This Row],[Column195]]=0,"",Table4[Column195])</f>
        <v/>
      </c>
      <c r="GP12" t="str">
        <f>IF(Table4[[#This Row],[Column196]]=0,"",Table4[Column196])</f>
        <v/>
      </c>
      <c r="GQ12" t="str">
        <f>IF(Table4[[#This Row],[Column197]]=0,"",Table4[Column197])</f>
        <v/>
      </c>
      <c r="GR12" t="str">
        <f>IF(Table4[[#This Row],[Column198]]=0,"",Table4[Column198])</f>
        <v/>
      </c>
      <c r="GS12" t="str">
        <f>IF(Table4[[#This Row],[Column199]]=0,"",Table4[Column199])</f>
        <v/>
      </c>
      <c r="GT12" t="str">
        <f>IF(Table4[[#This Row],[Column200]]=0,"",Table4[Column200])</f>
        <v/>
      </c>
      <c r="GU12" t="str">
        <f>IF(Table4[[#This Row],[Column201]]=0,"",Table4[Column201])</f>
        <v/>
      </c>
      <c r="GV12" t="str">
        <f>IF(Table4[[#This Row],[Column202]]=0,"",Table4[Column202])</f>
        <v/>
      </c>
      <c r="GW12" t="str">
        <f>IF(Table4[[#This Row],[Column203]]=0,"",Table4[Column203])</f>
        <v/>
      </c>
      <c r="GX12" t="str">
        <f>IF(Table4[[#This Row],[Conversions]]=0,"",Table4[Conversions])</f>
        <v/>
      </c>
      <c r="GY12" s="2" t="e">
        <f>Table43[[#This Row],[Conversions]]*B$2</f>
        <v>#VALUE!</v>
      </c>
      <c r="GZ12">
        <f>SUM(COUNTIF(Table43[[#This Row],[Path]:[Column203]],{"*e*","social"}))</f>
        <v>0</v>
      </c>
      <c r="HA12">
        <f>IF(Table43[[#This Row],[Path]]=A$2,1,0)</f>
        <v>0</v>
      </c>
      <c r="HB12">
        <f>IF(Table43[[#This Row],[Path]]=A$3,1,0)</f>
        <v>0</v>
      </c>
      <c r="HC12">
        <f>IF(Table43[[#This Row],[Path]]=A$4,1,0)</f>
        <v>0</v>
      </c>
      <c r="HD12">
        <f>IF(Table43[[#This Row],[Path]]=A$5,1,0)</f>
        <v>0</v>
      </c>
      <c r="HE12">
        <f>IF(Table43[[#This Row],[Path]]=A$6,1,0)</f>
        <v>0</v>
      </c>
      <c r="HF12">
        <f>IF(Table43[[#This Row],[Path]]=A$7,1,0)</f>
        <v>0</v>
      </c>
      <c r="HG12" s="1">
        <f>COUNTIF(Table43[[#This Row],[Path]:[Column203]],A$2)</f>
        <v>0</v>
      </c>
      <c r="HH12" s="1">
        <f>COUNTIF(Table43[[#This Row],[Path]:[Column203]],A$3)</f>
        <v>0</v>
      </c>
      <c r="HI12" s="1">
        <f>COUNTIF(Table43[[#This Row],[Path]:[Column203]],A$4)</f>
        <v>0</v>
      </c>
      <c r="HJ12" s="5">
        <f>COUNTIF(Table43[[#This Row],[Path]:[Column203]],A$5)</f>
        <v>0</v>
      </c>
      <c r="HK12" s="5">
        <f>COUNTIF(Table43[[#This Row],[Path]:[Column203]],A$6)</f>
        <v>0</v>
      </c>
      <c r="HL12" s="5">
        <f>COUNTIF(Table43[[#This Row],[Path]:[Column203]],A$7)</f>
        <v>0</v>
      </c>
      <c r="HM12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12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12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12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12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12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12" s="4" t="e">
        <f>Table43[[#This Row],[IncrementalOrganic Attribution Ratio]]*Table43[[#This Row],[Total Revenue]]</f>
        <v>#VALUE!</v>
      </c>
      <c r="HT12" s="4" t="e">
        <f>Table43[[#This Row],[BrandIntention Attribution Ratio]]*Table43[[#This Row],[Total Revenue]]</f>
        <v>#VALUE!</v>
      </c>
      <c r="HU12" s="4" t="e">
        <f>Table43[[#This Row],[Incrementalcpc Attribution Ratio]]*Table43[[#This Row],[Total Revenue]]</f>
        <v>#VALUE!</v>
      </c>
      <c r="HV12" s="4" t="e">
        <f>Table43[[#This Row],[Feeds Attribution Ratio]]*Table43[[#This Row],[Total Revenue]]</f>
        <v>#VALUE!</v>
      </c>
      <c r="HW12" s="4" t="e">
        <f>Table43[[#This Row],[Referrals Attribution Ratio]]*Table43[[#This Row],[Total Revenue]]</f>
        <v>#VALUE!</v>
      </c>
      <c r="HX12" s="4" t="e">
        <f>Table43[[#This Row],[Social Attribution Ratio]]*Table43[[#This Row],[Total Revenue]]</f>
        <v>#VALUE!</v>
      </c>
      <c r="HY12" s="18">
        <f>SUM(Table43[[#This Row],[IncrementalOrganic Attribution Ratio]:[Social Attribution Ratio]])</f>
        <v>0</v>
      </c>
    </row>
    <row r="13" spans="1:233" x14ac:dyDescent="0.25">
      <c r="B13" t="str">
        <f>IF(Table4[[#This Row],[Path]]=0,"",Table4[Path])</f>
        <v/>
      </c>
      <c r="C13" t="str">
        <f>IF(Table4[[#This Row],[Column1]]=0,"",Table4[Column1])</f>
        <v/>
      </c>
      <c r="D13" t="str">
        <f>IF(Table4[[#This Row],[Column2]]=0,"",Table4[Column2])</f>
        <v/>
      </c>
      <c r="E13" t="str">
        <f>IF(Table4[[#This Row],[Column3]]=0,"",Table4[Column3])</f>
        <v/>
      </c>
      <c r="F13" t="str">
        <f>IF(Table4[[#This Row],[Column4]]=0,"",Table4[Column4])</f>
        <v/>
      </c>
      <c r="G13" t="str">
        <f>IF(Table4[[#This Row],[Column5]]=0,"",Table4[Column5])</f>
        <v/>
      </c>
      <c r="H13" t="str">
        <f>IF(Table4[[#This Row],[Column6]]=0,"",Table4[Column6])</f>
        <v/>
      </c>
      <c r="I13" t="str">
        <f>IF(Table4[[#This Row],[Column7]]=0,"",Table4[Column7])</f>
        <v/>
      </c>
      <c r="J13" t="str">
        <f>IF(Table4[[#This Row],[Column8]]=0,"",Table4[Column8])</f>
        <v/>
      </c>
      <c r="K13" t="str">
        <f>IF(Table4[[#This Row],[Column9]]=0,"",Table4[Column9])</f>
        <v/>
      </c>
      <c r="L13" t="str">
        <f>IF(Table4[[#This Row],[Column10]]=0,"",Table4[Column10])</f>
        <v/>
      </c>
      <c r="M13" t="str">
        <f>IF(Table4[[#This Row],[Column11]]=0,"",Table4[Column11])</f>
        <v/>
      </c>
      <c r="N13" t="str">
        <f>IF(Table4[[#This Row],[Column12]]=0,"",Table4[Column12])</f>
        <v/>
      </c>
      <c r="O13" t="str">
        <f>IF(Table4[[#This Row],[Column13]]=0,"",Table4[Column13])</f>
        <v/>
      </c>
      <c r="P13" t="str">
        <f>IF(Table4[[#This Row],[Column14]]=0,"",Table4[Column14])</f>
        <v/>
      </c>
      <c r="Q13" t="str">
        <f>IF(Table4[[#This Row],[Column15]]=0,"",Table4[Column15])</f>
        <v/>
      </c>
      <c r="R13" t="str">
        <f>IF(Table4[[#This Row],[Column16]]=0,"",Table4[Column16])</f>
        <v/>
      </c>
      <c r="S13" t="str">
        <f>IF(Table4[[#This Row],[Column17]]=0,"",Table4[Column17])</f>
        <v/>
      </c>
      <c r="T13" t="str">
        <f>IF(Table4[[#This Row],[Column18]]=0,"",Table4[Column18])</f>
        <v/>
      </c>
      <c r="U13" t="str">
        <f>IF(Table4[[#This Row],[Column19]]=0,"",Table4[Column19])</f>
        <v/>
      </c>
      <c r="V13" t="str">
        <f>IF(Table4[[#This Row],[Column20]]=0,"",Table4[Column20])</f>
        <v/>
      </c>
      <c r="W13" t="str">
        <f>IF(Table4[[#This Row],[Column21]]=0,"",Table4[Column21])</f>
        <v/>
      </c>
      <c r="X13" t="str">
        <f>IF(Table4[[#This Row],[Column22]]=0,"",Table4[Column22])</f>
        <v/>
      </c>
      <c r="Y13" t="str">
        <f>IF(Table4[[#This Row],[Column23]]=0,"",Table4[Column23])</f>
        <v/>
      </c>
      <c r="Z13" t="str">
        <f>IF(Table4[[#This Row],[Column24]]=0,"",Table4[Column24])</f>
        <v/>
      </c>
      <c r="AA13" t="str">
        <f>IF(Table4[[#This Row],[Column25]]=0,"",Table4[Column25])</f>
        <v/>
      </c>
      <c r="AB13" t="str">
        <f>IF(Table4[[#This Row],[Column26]]=0,"",Table4[Column26])</f>
        <v/>
      </c>
      <c r="AC13" t="str">
        <f>IF(Table4[[#This Row],[Column27]]=0,"",Table4[Column27])</f>
        <v/>
      </c>
      <c r="AD13" t="str">
        <f>IF(Table4[[#This Row],[Column28]]=0,"",Table4[Column28])</f>
        <v/>
      </c>
      <c r="AE13" t="str">
        <f>IF(Table4[[#This Row],[Column29]]=0,"",Table4[Column29])</f>
        <v/>
      </c>
      <c r="AF13" t="str">
        <f>IF(Table4[[#This Row],[Column30]]=0,"",Table4[Column30])</f>
        <v/>
      </c>
      <c r="AG13" t="str">
        <f>IF(Table4[[#This Row],[Column31]]=0,"",Table4[Column31])</f>
        <v/>
      </c>
      <c r="AH13" t="str">
        <f>IF(Table4[[#This Row],[Column32]]=0,"",Table4[Column32])</f>
        <v/>
      </c>
      <c r="AI13" t="str">
        <f>IF(Table4[[#This Row],[Column33]]=0,"",Table4[Column33])</f>
        <v/>
      </c>
      <c r="AJ13" t="str">
        <f>IF(Table4[[#This Row],[Column34]]=0,"",Table4[Column34])</f>
        <v/>
      </c>
      <c r="AK13" t="str">
        <f>IF(Table4[[#This Row],[Column35]]=0,"",Table4[Column35])</f>
        <v/>
      </c>
      <c r="AL13" t="str">
        <f>IF(Table4[[#This Row],[Column36]]=0,"",Table4[Column36])</f>
        <v/>
      </c>
      <c r="AM13" t="str">
        <f>IF(Table4[[#This Row],[Column37]]=0,"",Table4[Column37])</f>
        <v/>
      </c>
      <c r="AN13" t="str">
        <f>IF(Table4[[#This Row],[Column38]]=0,"",Table4[Column38])</f>
        <v/>
      </c>
      <c r="AO13" t="str">
        <f>IF(Table4[[#This Row],[Column39]]=0,"",Table4[Column39])</f>
        <v/>
      </c>
      <c r="AP13" t="str">
        <f>IF(Table4[[#This Row],[Column40]]=0,"",Table4[Column40])</f>
        <v/>
      </c>
      <c r="AQ13" t="str">
        <f>IF(Table4[[#This Row],[Column41]]=0,"",Table4[Column41])</f>
        <v/>
      </c>
      <c r="AR13" t="str">
        <f>IF(Table4[[#This Row],[Column42]]=0,"",Table4[Column42])</f>
        <v/>
      </c>
      <c r="AS13" t="str">
        <f>IF(Table4[[#This Row],[Column43]]=0,"",Table4[Column43])</f>
        <v/>
      </c>
      <c r="AT13" t="str">
        <f>IF(Table4[[#This Row],[Column44]]=0,"",Table4[Column44])</f>
        <v/>
      </c>
      <c r="AU13" t="str">
        <f>IF(Table4[[#This Row],[Column45]]=0,"",Table4[Column45])</f>
        <v/>
      </c>
      <c r="AV13" t="str">
        <f>IF(Table4[[#This Row],[Column46]]=0,"",Table4[Column46])</f>
        <v/>
      </c>
      <c r="AW13" t="str">
        <f>IF(Table4[[#This Row],[Column47]]=0,"",Table4[Column47])</f>
        <v/>
      </c>
      <c r="AX13" t="str">
        <f>IF(Table4[[#This Row],[Column48]]=0,"",Table4[Column48])</f>
        <v/>
      </c>
      <c r="AY13" t="str">
        <f>IF(Table4[[#This Row],[Column49]]=0,"",Table4[Column49])</f>
        <v/>
      </c>
      <c r="AZ13" t="str">
        <f>IF(Table4[[#This Row],[Column50]]=0,"",Table4[Column50])</f>
        <v/>
      </c>
      <c r="BA13" t="str">
        <f>IF(Table4[[#This Row],[Column51]]=0,"",Table4[Column51])</f>
        <v/>
      </c>
      <c r="BB13" t="str">
        <f>IF(Table4[[#This Row],[Column52]]=0,"",Table4[Column52])</f>
        <v/>
      </c>
      <c r="BC13" t="str">
        <f>IF(Table4[[#This Row],[Column53]]=0,"",Table4[Column53])</f>
        <v/>
      </c>
      <c r="BD13" t="str">
        <f>IF(Table4[[#This Row],[Column54]]=0,"",Table4[Column54])</f>
        <v/>
      </c>
      <c r="BE13" t="str">
        <f>IF(Table4[[#This Row],[Column55]]=0,"",Table4[Column55])</f>
        <v/>
      </c>
      <c r="BF13" t="str">
        <f>IF(Table4[[#This Row],[Column56]]=0,"",Table4[Column56])</f>
        <v/>
      </c>
      <c r="BG13" t="str">
        <f>IF(Table4[[#This Row],[Column57]]=0,"",Table4[Column57])</f>
        <v/>
      </c>
      <c r="BH13" t="str">
        <f>IF(Table4[[#This Row],[Column58]]=0,"",Table4[Column58])</f>
        <v/>
      </c>
      <c r="BI13" t="str">
        <f>IF(Table4[[#This Row],[Column59]]=0,"",Table4[Column59])</f>
        <v/>
      </c>
      <c r="BJ13" t="str">
        <f>IF(Table4[[#This Row],[Column60]]=0,"",Table4[Column60])</f>
        <v/>
      </c>
      <c r="BK13" t="str">
        <f>IF(Table4[[#This Row],[Column61]]=0,"",Table4[Column61])</f>
        <v/>
      </c>
      <c r="BL13" t="str">
        <f>IF(Table4[[#This Row],[Column62]]=0,"",Table4[Column62])</f>
        <v/>
      </c>
      <c r="BM13" t="str">
        <f>IF(Table4[[#This Row],[Column63]]=0,"",Table4[Column63])</f>
        <v/>
      </c>
      <c r="BN13" t="str">
        <f>IF(Table4[[#This Row],[Column64]]=0,"",Table4[Column64])</f>
        <v/>
      </c>
      <c r="BO13" t="str">
        <f>IF(Table4[[#This Row],[Column65]]=0,"",Table4[Column65])</f>
        <v/>
      </c>
      <c r="BP13" t="str">
        <f>IF(Table4[[#This Row],[Column66]]=0,"",Table4[Column66])</f>
        <v/>
      </c>
      <c r="BQ13" t="str">
        <f>IF(Table4[[#This Row],[Column67]]=0,"",Table4[Column67])</f>
        <v/>
      </c>
      <c r="BR13" t="str">
        <f>IF(Table4[[#This Row],[Column68]]=0,"",Table4[Column68])</f>
        <v/>
      </c>
      <c r="BS13" t="str">
        <f>IF(Table4[[#This Row],[Column69]]=0,"",Table4[Column69])</f>
        <v/>
      </c>
      <c r="BT13" t="str">
        <f>IF(Table4[[#This Row],[Column70]]=0,"",Table4[Column70])</f>
        <v/>
      </c>
      <c r="BU13" t="str">
        <f>IF(Table4[[#This Row],[Column71]]=0,"",Table4[Column71])</f>
        <v/>
      </c>
      <c r="BV13" t="str">
        <f>IF(Table4[[#This Row],[Column72]]=0,"",Table4[Column72])</f>
        <v/>
      </c>
      <c r="BW13" t="str">
        <f>IF(Table4[[#This Row],[Column73]]=0,"",Table4[Column73])</f>
        <v/>
      </c>
      <c r="BX13" t="str">
        <f>IF(Table4[[#This Row],[Column74]]=0,"",Table4[Column74])</f>
        <v/>
      </c>
      <c r="BY13" t="str">
        <f>IF(Table4[[#This Row],[Column75]]=0,"",Table4[Column75])</f>
        <v/>
      </c>
      <c r="BZ13" t="str">
        <f>IF(Table4[[#This Row],[Column76]]=0,"",Table4[Column76])</f>
        <v/>
      </c>
      <c r="CA13" t="str">
        <f>IF(Table4[[#This Row],[Column77]]=0,"",Table4[Column77])</f>
        <v/>
      </c>
      <c r="CB13" t="str">
        <f>IF(Table4[[#This Row],[Column78]]=0,"",Table4[Column78])</f>
        <v/>
      </c>
      <c r="CC13" t="str">
        <f>IF(Table4[[#This Row],[Column79]]=0,"",Table4[Column79])</f>
        <v/>
      </c>
      <c r="CD13" t="str">
        <f>IF(Table4[[#This Row],[Column80]]=0,"",Table4[Column80])</f>
        <v/>
      </c>
      <c r="CE13" t="str">
        <f>IF(Table4[[#This Row],[Column81]]=0,"",Table4[Column81])</f>
        <v/>
      </c>
      <c r="CF13" t="str">
        <f>IF(Table4[[#This Row],[Column82]]=0,"",Table4[Column82])</f>
        <v/>
      </c>
      <c r="CG13" t="str">
        <f>IF(Table4[[#This Row],[Column83]]=0,"",Table4[Column83])</f>
        <v/>
      </c>
      <c r="CH13" t="str">
        <f>IF(Table4[[#This Row],[Column84]]=0,"",Table4[Column84])</f>
        <v/>
      </c>
      <c r="CI13" t="str">
        <f>IF(Table4[[#This Row],[Column85]]=0,"",Table4[Column85])</f>
        <v/>
      </c>
      <c r="CJ13" t="str">
        <f>IF(Table4[[#This Row],[Column86]]=0,"",Table4[Column86])</f>
        <v/>
      </c>
      <c r="CK13" t="str">
        <f>IF(Table4[[#This Row],[Column87]]=0,"",Table4[Column87])</f>
        <v/>
      </c>
      <c r="CL13" t="str">
        <f>IF(Table4[[#This Row],[Column88]]=0,"",Table4[Column88])</f>
        <v/>
      </c>
      <c r="CM13" t="str">
        <f>IF(Table4[[#This Row],[Column89]]=0,"",Table4[Column89])</f>
        <v/>
      </c>
      <c r="CN13" t="str">
        <f>IF(Table4[[#This Row],[Column90]]=0,"",Table4[Column90])</f>
        <v/>
      </c>
      <c r="CO13" t="str">
        <f>IF(Table4[[#This Row],[Column91]]=0,"",Table4[Column91])</f>
        <v/>
      </c>
      <c r="CP13" t="str">
        <f>IF(Table4[[#This Row],[Column92]]=0,"",Table4[Column92])</f>
        <v/>
      </c>
      <c r="CQ13" t="str">
        <f>IF(Table4[[#This Row],[Column93]]=0,"",Table4[Column93])</f>
        <v/>
      </c>
      <c r="CR13" t="str">
        <f>IF(Table4[[#This Row],[Column94]]=0,"",Table4[Column94])</f>
        <v/>
      </c>
      <c r="CS13" t="str">
        <f>IF(Table4[[#This Row],[Column95]]=0,"",Table4[Column95])</f>
        <v/>
      </c>
      <c r="CT13" t="str">
        <f>IF(Table4[[#This Row],[Column96]]=0,"",Table4[Column96])</f>
        <v/>
      </c>
      <c r="CU13" t="str">
        <f>IF(Table4[[#This Row],[Column97]]=0,"",Table4[Column97])</f>
        <v/>
      </c>
      <c r="CV13" t="str">
        <f>IF(Table4[[#This Row],[Column98]]=0,"",Table4[Column98])</f>
        <v/>
      </c>
      <c r="CW13" t="str">
        <f>IF(Table4[[#This Row],[Column99]]=0,"",Table4[Column99])</f>
        <v/>
      </c>
      <c r="CX13" t="str">
        <f>IF(Table4[[#This Row],[Column100]]=0,"",Table4[Column100])</f>
        <v/>
      </c>
      <c r="CY13" t="str">
        <f>IF(Table4[[#This Row],[Column101]]=0,"",Table4[Column101])</f>
        <v/>
      </c>
      <c r="CZ13" t="str">
        <f>IF(Table4[[#This Row],[Column102]]=0,"",Table4[Column102])</f>
        <v/>
      </c>
      <c r="DA13" t="str">
        <f>IF(Table4[[#This Row],[Column103]]=0,"",Table4[Column103])</f>
        <v/>
      </c>
      <c r="DB13" t="str">
        <f>IF(Table4[[#This Row],[Column104]]=0,"",Table4[Column104])</f>
        <v/>
      </c>
      <c r="DC13" t="str">
        <f>IF(Table4[[#This Row],[Column105]]=0,"",Table4[Column105])</f>
        <v/>
      </c>
      <c r="DD13" t="str">
        <f>IF(Table4[[#This Row],[Column106]]=0,"",Table4[Column106])</f>
        <v/>
      </c>
      <c r="DE13" t="str">
        <f>IF(Table4[[#This Row],[Column107]]=0,"",Table4[Column107])</f>
        <v/>
      </c>
      <c r="DF13" t="str">
        <f>IF(Table4[[#This Row],[Column108]]=0,"",Table4[Column108])</f>
        <v/>
      </c>
      <c r="DG13" t="str">
        <f>IF(Table4[[#This Row],[Column109]]=0,"",Table4[Column109])</f>
        <v/>
      </c>
      <c r="DH13" t="str">
        <f>IF(Table4[[#This Row],[Column110]]=0,"",Table4[Column110])</f>
        <v/>
      </c>
      <c r="DI13" t="str">
        <f>IF(Table4[[#This Row],[Column111]]=0,"",Table4[Column111])</f>
        <v/>
      </c>
      <c r="DJ13" t="str">
        <f>IF(Table4[[#This Row],[Column112]]=0,"",Table4[Column112])</f>
        <v/>
      </c>
      <c r="DK13" t="str">
        <f>IF(Table4[[#This Row],[Column113]]=0,"",Table4[Column113])</f>
        <v/>
      </c>
      <c r="DL13" t="str">
        <f>IF(Table4[[#This Row],[Column114]]=0,"",Table4[Column114])</f>
        <v/>
      </c>
      <c r="DM13" t="str">
        <f>IF(Table4[[#This Row],[Column115]]=0,"",Table4[Column115])</f>
        <v/>
      </c>
      <c r="DN13" t="str">
        <f>IF(Table4[[#This Row],[Column116]]=0,"",Table4[Column116])</f>
        <v/>
      </c>
      <c r="DO13" t="str">
        <f>IF(Table4[[#This Row],[Column117]]=0,"",Table4[Column117])</f>
        <v/>
      </c>
      <c r="DP13" t="str">
        <f>IF(Table4[[#This Row],[Column118]]=0,"",Table4[Column118])</f>
        <v/>
      </c>
      <c r="DQ13" t="str">
        <f>IF(Table4[[#This Row],[Column119]]=0,"",Table4[Column119])</f>
        <v/>
      </c>
      <c r="DR13" t="str">
        <f>IF(Table4[[#This Row],[Column120]]=0,"",Table4[Column120])</f>
        <v/>
      </c>
      <c r="DS13" t="str">
        <f>IF(Table4[[#This Row],[Column121]]=0,"",Table4[Column121])</f>
        <v/>
      </c>
      <c r="DT13" t="str">
        <f>IF(Table4[[#This Row],[Column122]]=0,"",Table4[Column122])</f>
        <v/>
      </c>
      <c r="DU13" t="str">
        <f>IF(Table4[[#This Row],[Column123]]=0,"",Table4[Column123])</f>
        <v/>
      </c>
      <c r="DV13" t="str">
        <f>IF(Table4[[#This Row],[Column124]]=0,"",Table4[Column124])</f>
        <v/>
      </c>
      <c r="DW13" t="str">
        <f>IF(Table4[[#This Row],[Column125]]=0,"",Table4[Column125])</f>
        <v/>
      </c>
      <c r="DX13" t="str">
        <f>IF(Table4[[#This Row],[Column126]]=0,"",Table4[Column126])</f>
        <v/>
      </c>
      <c r="DY13" t="str">
        <f>IF(Table4[[#This Row],[Column127]]=0,"",Table4[Column127])</f>
        <v/>
      </c>
      <c r="DZ13" t="str">
        <f>IF(Table4[[#This Row],[Column128]]=0,"",Table4[Column128])</f>
        <v/>
      </c>
      <c r="EA13" t="str">
        <f>IF(Table4[[#This Row],[Column129]]=0,"",Table4[Column129])</f>
        <v/>
      </c>
      <c r="EB13" t="str">
        <f>IF(Table4[[#This Row],[Column130]]=0,"",Table4[Column130])</f>
        <v/>
      </c>
      <c r="EC13" t="str">
        <f>IF(Table4[[#This Row],[Column131]]=0,"",Table4[Column131])</f>
        <v/>
      </c>
      <c r="ED13" t="str">
        <f>IF(Table4[[#This Row],[Column132]]=0,"",Table4[Column132])</f>
        <v/>
      </c>
      <c r="EE13" t="str">
        <f>IF(Table4[[#This Row],[Column133]]=0,"",Table4[Column133])</f>
        <v/>
      </c>
      <c r="EF13" t="str">
        <f>IF(Table4[[#This Row],[Column134]]=0,"",Table4[Column134])</f>
        <v/>
      </c>
      <c r="EG13" t="str">
        <f>IF(Table4[[#This Row],[Column135]]=0,"",Table4[Column135])</f>
        <v/>
      </c>
      <c r="EH13" t="str">
        <f>IF(Table4[[#This Row],[Column136]]=0,"",Table4[Column136])</f>
        <v/>
      </c>
      <c r="EI13" t="str">
        <f>IF(Table4[[#This Row],[Column137]]=0,"",Table4[Column137])</f>
        <v/>
      </c>
      <c r="EJ13" t="str">
        <f>IF(Table4[[#This Row],[Column138]]=0,"",Table4[Column138])</f>
        <v/>
      </c>
      <c r="EK13" t="str">
        <f>IF(Table4[[#This Row],[Column139]]=0,"",Table4[Column139])</f>
        <v/>
      </c>
      <c r="EL13" t="str">
        <f>IF(Table4[[#This Row],[Column140]]=0,"",Table4[Column140])</f>
        <v/>
      </c>
      <c r="EM13" t="str">
        <f>IF(Table4[[#This Row],[Column141]]=0,"",Table4[Column141])</f>
        <v/>
      </c>
      <c r="EN13" t="str">
        <f>IF(Table4[[#This Row],[Column142]]=0,"",Table4[Column142])</f>
        <v/>
      </c>
      <c r="EO13" t="str">
        <f>IF(Table4[[#This Row],[Column143]]=0,"",Table4[Column143])</f>
        <v/>
      </c>
      <c r="EP13" t="str">
        <f>IF(Table4[[#This Row],[Column144]]=0,"",Table4[Column144])</f>
        <v/>
      </c>
      <c r="EQ13" t="str">
        <f>IF(Table4[[#This Row],[Column145]]=0,"",Table4[Column145])</f>
        <v/>
      </c>
      <c r="ER13" t="str">
        <f>IF(Table4[[#This Row],[Column146]]=0,"",Table4[Column146])</f>
        <v/>
      </c>
      <c r="ES13" t="str">
        <f>IF(Table4[[#This Row],[Column147]]=0,"",Table4[Column147])</f>
        <v/>
      </c>
      <c r="ET13" t="str">
        <f>IF(Table4[[#This Row],[Column148]]=0,"",Table4[Column148])</f>
        <v/>
      </c>
      <c r="EU13" t="str">
        <f>IF(Table4[[#This Row],[Column149]]=0,"",Table4[Column149])</f>
        <v/>
      </c>
      <c r="EV13" t="str">
        <f>IF(Table4[[#This Row],[Column150]]=0,"",Table4[Column150])</f>
        <v/>
      </c>
      <c r="EW13" t="str">
        <f>IF(Table4[[#This Row],[Column151]]=0,"",Table4[Column151])</f>
        <v/>
      </c>
      <c r="EX13" t="str">
        <f>IF(Table4[[#This Row],[Column152]]=0,"",Table4[Column152])</f>
        <v/>
      </c>
      <c r="EY13" t="str">
        <f>IF(Table4[[#This Row],[Column153]]=0,"",Table4[Column153])</f>
        <v/>
      </c>
      <c r="EZ13" t="str">
        <f>IF(Table4[[#This Row],[Column154]]=0,"",Table4[Column154])</f>
        <v/>
      </c>
      <c r="FA13" t="str">
        <f>IF(Table4[[#This Row],[Column155]]=0,"",Table4[Column155])</f>
        <v/>
      </c>
      <c r="FB13" t="str">
        <f>IF(Table4[[#This Row],[Column156]]=0,"",Table4[Column156])</f>
        <v/>
      </c>
      <c r="FC13" t="str">
        <f>IF(Table4[[#This Row],[Column157]]=0,"",Table4[Column157])</f>
        <v/>
      </c>
      <c r="FD13" t="str">
        <f>IF(Table4[[#This Row],[Column158]]=0,"",Table4[Column158])</f>
        <v/>
      </c>
      <c r="FE13" t="str">
        <f>IF(Table4[[#This Row],[Column159]]=0,"",Table4[Column159])</f>
        <v/>
      </c>
      <c r="FF13" t="str">
        <f>IF(Table4[[#This Row],[Column160]]=0,"",Table4[Column160])</f>
        <v/>
      </c>
      <c r="FG13" t="str">
        <f>IF(Table4[[#This Row],[Column161]]=0,"",Table4[Column161])</f>
        <v/>
      </c>
      <c r="FH13" t="str">
        <f>IF(Table4[[#This Row],[Column162]]=0,"",Table4[Column162])</f>
        <v/>
      </c>
      <c r="FI13" t="str">
        <f>IF(Table4[[#This Row],[Column163]]=0,"",Table4[Column163])</f>
        <v/>
      </c>
      <c r="FJ13" t="str">
        <f>IF(Table4[[#This Row],[Column164]]=0,"",Table4[Column164])</f>
        <v/>
      </c>
      <c r="FK13" t="str">
        <f>IF(Table4[[#This Row],[Column165]]=0,"",Table4[Column165])</f>
        <v/>
      </c>
      <c r="FL13" t="str">
        <f>IF(Table4[[#This Row],[Column166]]=0,"",Table4[Column166])</f>
        <v/>
      </c>
      <c r="FM13" t="str">
        <f>IF(Table4[[#This Row],[Column167]]=0,"",Table4[Column167])</f>
        <v/>
      </c>
      <c r="FN13" t="str">
        <f>IF(Table4[[#This Row],[Column168]]=0,"",Table4[Column168])</f>
        <v/>
      </c>
      <c r="FO13" t="str">
        <f>IF(Table4[[#This Row],[Column169]]=0,"",Table4[Column169])</f>
        <v/>
      </c>
      <c r="FP13" t="str">
        <f>IF(Table4[[#This Row],[Column170]]=0,"",Table4[Column170])</f>
        <v/>
      </c>
      <c r="FQ13" t="str">
        <f>IF(Table4[[#This Row],[Column171]]=0,"",Table4[Column171])</f>
        <v/>
      </c>
      <c r="FR13" t="str">
        <f>IF(Table4[[#This Row],[Column172]]=0,"",Table4[Column172])</f>
        <v/>
      </c>
      <c r="FS13" t="str">
        <f>IF(Table4[[#This Row],[Column173]]=0,"",Table4[Column173])</f>
        <v/>
      </c>
      <c r="FT13" t="str">
        <f>IF(Table4[[#This Row],[Column174]]=0,"",Table4[Column174])</f>
        <v/>
      </c>
      <c r="FU13" t="str">
        <f>IF(Table4[[#This Row],[Column175]]=0,"",Table4[Column175])</f>
        <v/>
      </c>
      <c r="FV13" t="str">
        <f>IF(Table4[[#This Row],[Column176]]=0,"",Table4[Column176])</f>
        <v/>
      </c>
      <c r="FW13" t="str">
        <f>IF(Table4[[#This Row],[Column177]]=0,"",Table4[Column177])</f>
        <v/>
      </c>
      <c r="FX13" t="str">
        <f>IF(Table4[[#This Row],[Column178]]=0,"",Table4[Column178])</f>
        <v/>
      </c>
      <c r="FY13" t="str">
        <f>IF(Table4[[#This Row],[Column179]]=0,"",Table4[Column179])</f>
        <v/>
      </c>
      <c r="FZ13" t="str">
        <f>IF(Table4[[#This Row],[Column180]]=0,"",Table4[Column180])</f>
        <v/>
      </c>
      <c r="GA13" t="str">
        <f>IF(Table4[[#This Row],[Column181]]=0,"",Table4[Column181])</f>
        <v/>
      </c>
      <c r="GB13" t="str">
        <f>IF(Table4[[#This Row],[Column182]]=0,"",Table4[Column182])</f>
        <v/>
      </c>
      <c r="GC13" t="str">
        <f>IF(Table4[[#This Row],[Column183]]=0,"",Table4[Column183])</f>
        <v/>
      </c>
      <c r="GD13" t="str">
        <f>IF(Table4[[#This Row],[Column184]]=0,"",Table4[Column184])</f>
        <v/>
      </c>
      <c r="GE13" t="str">
        <f>IF(Table4[[#This Row],[Column185]]=0,"",Table4[Column185])</f>
        <v/>
      </c>
      <c r="GF13" t="str">
        <f>IF(Table4[[#This Row],[Column186]]=0,"",Table4[Column186])</f>
        <v/>
      </c>
      <c r="GG13" t="str">
        <f>IF(Table4[[#This Row],[Column187]]=0,"",Table4[Column187])</f>
        <v/>
      </c>
      <c r="GH13" t="str">
        <f>IF(Table4[[#This Row],[Column188]]=0,"",Table4[Column188])</f>
        <v/>
      </c>
      <c r="GI13" t="str">
        <f>IF(Table4[[#This Row],[Column189]]=0,"",Table4[Column189])</f>
        <v/>
      </c>
      <c r="GJ13" t="str">
        <f>IF(Table4[[#This Row],[Column190]]=0,"",Table4[Column190])</f>
        <v/>
      </c>
      <c r="GK13" t="str">
        <f>IF(Table4[[#This Row],[Column191]]=0,"",Table4[Column191])</f>
        <v/>
      </c>
      <c r="GL13" t="str">
        <f>IF(Table4[[#This Row],[Column192]]=0,"",Table4[Column192])</f>
        <v/>
      </c>
      <c r="GM13" t="str">
        <f>IF(Table4[[#This Row],[Column193]]=0,"",Table4[Column193])</f>
        <v/>
      </c>
      <c r="GN13" t="str">
        <f>IF(Table4[[#This Row],[Column194]]=0,"",Table4[Column194])</f>
        <v/>
      </c>
      <c r="GO13" t="str">
        <f>IF(Table4[[#This Row],[Column195]]=0,"",Table4[Column195])</f>
        <v/>
      </c>
      <c r="GP13" t="str">
        <f>IF(Table4[[#This Row],[Column196]]=0,"",Table4[Column196])</f>
        <v/>
      </c>
      <c r="GQ13" t="str">
        <f>IF(Table4[[#This Row],[Column197]]=0,"",Table4[Column197])</f>
        <v/>
      </c>
      <c r="GR13" t="str">
        <f>IF(Table4[[#This Row],[Column198]]=0,"",Table4[Column198])</f>
        <v/>
      </c>
      <c r="GS13" t="str">
        <f>IF(Table4[[#This Row],[Column199]]=0,"",Table4[Column199])</f>
        <v/>
      </c>
      <c r="GT13" t="str">
        <f>IF(Table4[[#This Row],[Column200]]=0,"",Table4[Column200])</f>
        <v/>
      </c>
      <c r="GU13" t="str">
        <f>IF(Table4[[#This Row],[Column201]]=0,"",Table4[Column201])</f>
        <v/>
      </c>
      <c r="GV13" t="str">
        <f>IF(Table4[[#This Row],[Column202]]=0,"",Table4[Column202])</f>
        <v/>
      </c>
      <c r="GW13" t="str">
        <f>IF(Table4[[#This Row],[Column203]]=0,"",Table4[Column203])</f>
        <v/>
      </c>
      <c r="GX13" t="str">
        <f>IF(Table4[[#This Row],[Conversions]]=0,"",Table4[Conversions])</f>
        <v/>
      </c>
      <c r="GY13" s="2" t="e">
        <f>Table43[[#This Row],[Conversions]]*B$2</f>
        <v>#VALUE!</v>
      </c>
      <c r="GZ13">
        <f>SUM(COUNTIF(Table43[[#This Row],[Path]:[Column203]],{"*e*","social"}))</f>
        <v>0</v>
      </c>
      <c r="HA13">
        <f>IF(Table43[[#This Row],[Path]]=A$2,1,0)</f>
        <v>0</v>
      </c>
      <c r="HB13">
        <f>IF(Table43[[#This Row],[Path]]=A$3,1,0)</f>
        <v>0</v>
      </c>
      <c r="HC13">
        <f>IF(Table43[[#This Row],[Path]]=A$4,1,0)</f>
        <v>0</v>
      </c>
      <c r="HD13">
        <f>IF(Table43[[#This Row],[Path]]=A$5,1,0)</f>
        <v>0</v>
      </c>
      <c r="HE13">
        <f>IF(Table43[[#This Row],[Path]]=A$6,1,0)</f>
        <v>0</v>
      </c>
      <c r="HF13">
        <f>IF(Table43[[#This Row],[Path]]=A$7,1,0)</f>
        <v>0</v>
      </c>
      <c r="HG13" s="1">
        <f>COUNTIF(Table43[[#This Row],[Path]:[Column203]],A$2)</f>
        <v>0</v>
      </c>
      <c r="HH13" s="1">
        <f>COUNTIF(Table43[[#This Row],[Path]:[Column203]],A$3)</f>
        <v>0</v>
      </c>
      <c r="HI13" s="1">
        <f>COUNTIF(Table43[[#This Row],[Path]:[Column203]],A$4)</f>
        <v>0</v>
      </c>
      <c r="HJ13" s="5">
        <f>COUNTIF(Table43[[#This Row],[Path]:[Column203]],A$5)</f>
        <v>0</v>
      </c>
      <c r="HK13" s="5">
        <f>COUNTIF(Table43[[#This Row],[Path]:[Column203]],A$6)</f>
        <v>0</v>
      </c>
      <c r="HL13" s="5">
        <f>COUNTIF(Table43[[#This Row],[Path]:[Column203]],A$7)</f>
        <v>0</v>
      </c>
      <c r="HM13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13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13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13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13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13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13" s="4" t="e">
        <f>Table43[[#This Row],[IncrementalOrganic Attribution Ratio]]*Table43[[#This Row],[Total Revenue]]</f>
        <v>#VALUE!</v>
      </c>
      <c r="HT13" s="4" t="e">
        <f>Table43[[#This Row],[BrandIntention Attribution Ratio]]*Table43[[#This Row],[Total Revenue]]</f>
        <v>#VALUE!</v>
      </c>
      <c r="HU13" s="4" t="e">
        <f>Table43[[#This Row],[Incrementalcpc Attribution Ratio]]*Table43[[#This Row],[Total Revenue]]</f>
        <v>#VALUE!</v>
      </c>
      <c r="HV13" s="4" t="e">
        <f>Table43[[#This Row],[Feeds Attribution Ratio]]*Table43[[#This Row],[Total Revenue]]</f>
        <v>#VALUE!</v>
      </c>
      <c r="HW13" s="4" t="e">
        <f>Table43[[#This Row],[Referrals Attribution Ratio]]*Table43[[#This Row],[Total Revenue]]</f>
        <v>#VALUE!</v>
      </c>
      <c r="HX13" s="4" t="e">
        <f>Table43[[#This Row],[Social Attribution Ratio]]*Table43[[#This Row],[Total Revenue]]</f>
        <v>#VALUE!</v>
      </c>
      <c r="HY13" s="18">
        <f>SUM(Table43[[#This Row],[IncrementalOrganic Attribution Ratio]:[Social Attribution Ratio]])</f>
        <v>0</v>
      </c>
    </row>
    <row r="14" spans="1:233" x14ac:dyDescent="0.25">
      <c r="B14" t="str">
        <f>IF(Table4[[#This Row],[Path]]=0,"",Table4[Path])</f>
        <v/>
      </c>
      <c r="C14" t="str">
        <f>IF(Table4[[#This Row],[Column1]]=0,"",Table4[Column1])</f>
        <v/>
      </c>
      <c r="D14" t="str">
        <f>IF(Table4[[#This Row],[Column2]]=0,"",Table4[Column2])</f>
        <v/>
      </c>
      <c r="E14" t="str">
        <f>IF(Table4[[#This Row],[Column3]]=0,"",Table4[Column3])</f>
        <v/>
      </c>
      <c r="F14" t="str">
        <f>IF(Table4[[#This Row],[Column4]]=0,"",Table4[Column4])</f>
        <v/>
      </c>
      <c r="G14" t="str">
        <f>IF(Table4[[#This Row],[Column5]]=0,"",Table4[Column5])</f>
        <v/>
      </c>
      <c r="H14" t="str">
        <f>IF(Table4[[#This Row],[Column6]]=0,"",Table4[Column6])</f>
        <v/>
      </c>
      <c r="I14" t="str">
        <f>IF(Table4[[#This Row],[Column7]]=0,"",Table4[Column7])</f>
        <v/>
      </c>
      <c r="J14" t="str">
        <f>IF(Table4[[#This Row],[Column8]]=0,"",Table4[Column8])</f>
        <v/>
      </c>
      <c r="K14" t="str">
        <f>IF(Table4[[#This Row],[Column9]]=0,"",Table4[Column9])</f>
        <v/>
      </c>
      <c r="L14" t="str">
        <f>IF(Table4[[#This Row],[Column10]]=0,"",Table4[Column10])</f>
        <v/>
      </c>
      <c r="M14" t="str">
        <f>IF(Table4[[#This Row],[Column11]]=0,"",Table4[Column11])</f>
        <v/>
      </c>
      <c r="N14" t="str">
        <f>IF(Table4[[#This Row],[Column12]]=0,"",Table4[Column12])</f>
        <v/>
      </c>
      <c r="O14" t="str">
        <f>IF(Table4[[#This Row],[Column13]]=0,"",Table4[Column13])</f>
        <v/>
      </c>
      <c r="P14" t="str">
        <f>IF(Table4[[#This Row],[Column14]]=0,"",Table4[Column14])</f>
        <v/>
      </c>
      <c r="Q14" t="str">
        <f>IF(Table4[[#This Row],[Column15]]=0,"",Table4[Column15])</f>
        <v/>
      </c>
      <c r="R14" t="str">
        <f>IF(Table4[[#This Row],[Column16]]=0,"",Table4[Column16])</f>
        <v/>
      </c>
      <c r="S14" t="str">
        <f>IF(Table4[[#This Row],[Column17]]=0,"",Table4[Column17])</f>
        <v/>
      </c>
      <c r="T14" t="str">
        <f>IF(Table4[[#This Row],[Column18]]=0,"",Table4[Column18])</f>
        <v/>
      </c>
      <c r="U14" t="str">
        <f>IF(Table4[[#This Row],[Column19]]=0,"",Table4[Column19])</f>
        <v/>
      </c>
      <c r="V14" t="str">
        <f>IF(Table4[[#This Row],[Column20]]=0,"",Table4[Column20])</f>
        <v/>
      </c>
      <c r="W14" t="str">
        <f>IF(Table4[[#This Row],[Column21]]=0,"",Table4[Column21])</f>
        <v/>
      </c>
      <c r="X14" t="str">
        <f>IF(Table4[[#This Row],[Column22]]=0,"",Table4[Column22])</f>
        <v/>
      </c>
      <c r="Y14" t="str">
        <f>IF(Table4[[#This Row],[Column23]]=0,"",Table4[Column23])</f>
        <v/>
      </c>
      <c r="Z14" t="str">
        <f>IF(Table4[[#This Row],[Column24]]=0,"",Table4[Column24])</f>
        <v/>
      </c>
      <c r="AA14" t="str">
        <f>IF(Table4[[#This Row],[Column25]]=0,"",Table4[Column25])</f>
        <v/>
      </c>
      <c r="AB14" t="str">
        <f>IF(Table4[[#This Row],[Column26]]=0,"",Table4[Column26])</f>
        <v/>
      </c>
      <c r="AC14" t="str">
        <f>IF(Table4[[#This Row],[Column27]]=0,"",Table4[Column27])</f>
        <v/>
      </c>
      <c r="AD14" t="str">
        <f>IF(Table4[[#This Row],[Column28]]=0,"",Table4[Column28])</f>
        <v/>
      </c>
      <c r="AE14" t="str">
        <f>IF(Table4[[#This Row],[Column29]]=0,"",Table4[Column29])</f>
        <v/>
      </c>
      <c r="AF14" t="str">
        <f>IF(Table4[[#This Row],[Column30]]=0,"",Table4[Column30])</f>
        <v/>
      </c>
      <c r="AG14" t="str">
        <f>IF(Table4[[#This Row],[Column31]]=0,"",Table4[Column31])</f>
        <v/>
      </c>
      <c r="AH14" t="str">
        <f>IF(Table4[[#This Row],[Column32]]=0,"",Table4[Column32])</f>
        <v/>
      </c>
      <c r="AI14" t="str">
        <f>IF(Table4[[#This Row],[Column33]]=0,"",Table4[Column33])</f>
        <v/>
      </c>
      <c r="AJ14" t="str">
        <f>IF(Table4[[#This Row],[Column34]]=0,"",Table4[Column34])</f>
        <v/>
      </c>
      <c r="AK14" t="str">
        <f>IF(Table4[[#This Row],[Column35]]=0,"",Table4[Column35])</f>
        <v/>
      </c>
      <c r="AL14" t="str">
        <f>IF(Table4[[#This Row],[Column36]]=0,"",Table4[Column36])</f>
        <v/>
      </c>
      <c r="AM14" t="str">
        <f>IF(Table4[[#This Row],[Column37]]=0,"",Table4[Column37])</f>
        <v/>
      </c>
      <c r="AN14" t="str">
        <f>IF(Table4[[#This Row],[Column38]]=0,"",Table4[Column38])</f>
        <v/>
      </c>
      <c r="AO14" t="str">
        <f>IF(Table4[[#This Row],[Column39]]=0,"",Table4[Column39])</f>
        <v/>
      </c>
      <c r="AP14" t="str">
        <f>IF(Table4[[#This Row],[Column40]]=0,"",Table4[Column40])</f>
        <v/>
      </c>
      <c r="AQ14" t="str">
        <f>IF(Table4[[#This Row],[Column41]]=0,"",Table4[Column41])</f>
        <v/>
      </c>
      <c r="AR14" t="str">
        <f>IF(Table4[[#This Row],[Column42]]=0,"",Table4[Column42])</f>
        <v/>
      </c>
      <c r="AS14" t="str">
        <f>IF(Table4[[#This Row],[Column43]]=0,"",Table4[Column43])</f>
        <v/>
      </c>
      <c r="AT14" t="str">
        <f>IF(Table4[[#This Row],[Column44]]=0,"",Table4[Column44])</f>
        <v/>
      </c>
      <c r="AU14" t="str">
        <f>IF(Table4[[#This Row],[Column45]]=0,"",Table4[Column45])</f>
        <v/>
      </c>
      <c r="AV14" t="str">
        <f>IF(Table4[[#This Row],[Column46]]=0,"",Table4[Column46])</f>
        <v/>
      </c>
      <c r="AW14" t="str">
        <f>IF(Table4[[#This Row],[Column47]]=0,"",Table4[Column47])</f>
        <v/>
      </c>
      <c r="AX14" t="str">
        <f>IF(Table4[[#This Row],[Column48]]=0,"",Table4[Column48])</f>
        <v/>
      </c>
      <c r="AY14" t="str">
        <f>IF(Table4[[#This Row],[Column49]]=0,"",Table4[Column49])</f>
        <v/>
      </c>
      <c r="AZ14" t="str">
        <f>IF(Table4[[#This Row],[Column50]]=0,"",Table4[Column50])</f>
        <v/>
      </c>
      <c r="BA14" t="str">
        <f>IF(Table4[[#This Row],[Column51]]=0,"",Table4[Column51])</f>
        <v/>
      </c>
      <c r="BB14" t="str">
        <f>IF(Table4[[#This Row],[Column52]]=0,"",Table4[Column52])</f>
        <v/>
      </c>
      <c r="BC14" t="str">
        <f>IF(Table4[[#This Row],[Column53]]=0,"",Table4[Column53])</f>
        <v/>
      </c>
      <c r="BD14" t="str">
        <f>IF(Table4[[#This Row],[Column54]]=0,"",Table4[Column54])</f>
        <v/>
      </c>
      <c r="BE14" t="str">
        <f>IF(Table4[[#This Row],[Column55]]=0,"",Table4[Column55])</f>
        <v/>
      </c>
      <c r="BF14" t="str">
        <f>IF(Table4[[#This Row],[Column56]]=0,"",Table4[Column56])</f>
        <v/>
      </c>
      <c r="BG14" t="str">
        <f>IF(Table4[[#This Row],[Column57]]=0,"",Table4[Column57])</f>
        <v/>
      </c>
      <c r="BH14" t="str">
        <f>IF(Table4[[#This Row],[Column58]]=0,"",Table4[Column58])</f>
        <v/>
      </c>
      <c r="BI14" t="str">
        <f>IF(Table4[[#This Row],[Column59]]=0,"",Table4[Column59])</f>
        <v/>
      </c>
      <c r="BJ14" t="str">
        <f>IF(Table4[[#This Row],[Column60]]=0,"",Table4[Column60])</f>
        <v/>
      </c>
      <c r="BK14" t="str">
        <f>IF(Table4[[#This Row],[Column61]]=0,"",Table4[Column61])</f>
        <v/>
      </c>
      <c r="BL14" t="str">
        <f>IF(Table4[[#This Row],[Column62]]=0,"",Table4[Column62])</f>
        <v/>
      </c>
      <c r="BM14" t="str">
        <f>IF(Table4[[#This Row],[Column63]]=0,"",Table4[Column63])</f>
        <v/>
      </c>
      <c r="BN14" t="str">
        <f>IF(Table4[[#This Row],[Column64]]=0,"",Table4[Column64])</f>
        <v/>
      </c>
      <c r="BO14" t="str">
        <f>IF(Table4[[#This Row],[Column65]]=0,"",Table4[Column65])</f>
        <v/>
      </c>
      <c r="BP14" t="str">
        <f>IF(Table4[[#This Row],[Column66]]=0,"",Table4[Column66])</f>
        <v/>
      </c>
      <c r="BQ14" t="str">
        <f>IF(Table4[[#This Row],[Column67]]=0,"",Table4[Column67])</f>
        <v/>
      </c>
      <c r="BR14" t="str">
        <f>IF(Table4[[#This Row],[Column68]]=0,"",Table4[Column68])</f>
        <v/>
      </c>
      <c r="BS14" t="str">
        <f>IF(Table4[[#This Row],[Column69]]=0,"",Table4[Column69])</f>
        <v/>
      </c>
      <c r="BT14" t="str">
        <f>IF(Table4[[#This Row],[Column70]]=0,"",Table4[Column70])</f>
        <v/>
      </c>
      <c r="BU14" t="str">
        <f>IF(Table4[[#This Row],[Column71]]=0,"",Table4[Column71])</f>
        <v/>
      </c>
      <c r="BV14" t="str">
        <f>IF(Table4[[#This Row],[Column72]]=0,"",Table4[Column72])</f>
        <v/>
      </c>
      <c r="BW14" t="str">
        <f>IF(Table4[[#This Row],[Column73]]=0,"",Table4[Column73])</f>
        <v/>
      </c>
      <c r="BX14" t="str">
        <f>IF(Table4[[#This Row],[Column74]]=0,"",Table4[Column74])</f>
        <v/>
      </c>
      <c r="BY14" t="str">
        <f>IF(Table4[[#This Row],[Column75]]=0,"",Table4[Column75])</f>
        <v/>
      </c>
      <c r="BZ14" t="str">
        <f>IF(Table4[[#This Row],[Column76]]=0,"",Table4[Column76])</f>
        <v/>
      </c>
      <c r="CA14" t="str">
        <f>IF(Table4[[#This Row],[Column77]]=0,"",Table4[Column77])</f>
        <v/>
      </c>
      <c r="CB14" t="str">
        <f>IF(Table4[[#This Row],[Column78]]=0,"",Table4[Column78])</f>
        <v/>
      </c>
      <c r="CC14" t="str">
        <f>IF(Table4[[#This Row],[Column79]]=0,"",Table4[Column79])</f>
        <v/>
      </c>
      <c r="CD14" t="str">
        <f>IF(Table4[[#This Row],[Column80]]=0,"",Table4[Column80])</f>
        <v/>
      </c>
      <c r="CE14" t="str">
        <f>IF(Table4[[#This Row],[Column81]]=0,"",Table4[Column81])</f>
        <v/>
      </c>
      <c r="CF14" t="str">
        <f>IF(Table4[[#This Row],[Column82]]=0,"",Table4[Column82])</f>
        <v/>
      </c>
      <c r="CG14" t="str">
        <f>IF(Table4[[#This Row],[Column83]]=0,"",Table4[Column83])</f>
        <v/>
      </c>
      <c r="CH14" t="str">
        <f>IF(Table4[[#This Row],[Column84]]=0,"",Table4[Column84])</f>
        <v/>
      </c>
      <c r="CI14" t="str">
        <f>IF(Table4[[#This Row],[Column85]]=0,"",Table4[Column85])</f>
        <v/>
      </c>
      <c r="CJ14" t="str">
        <f>IF(Table4[[#This Row],[Column86]]=0,"",Table4[Column86])</f>
        <v/>
      </c>
      <c r="CK14" t="str">
        <f>IF(Table4[[#This Row],[Column87]]=0,"",Table4[Column87])</f>
        <v/>
      </c>
      <c r="CL14" t="str">
        <f>IF(Table4[[#This Row],[Column88]]=0,"",Table4[Column88])</f>
        <v/>
      </c>
      <c r="CM14" t="str">
        <f>IF(Table4[[#This Row],[Column89]]=0,"",Table4[Column89])</f>
        <v/>
      </c>
      <c r="CN14" t="str">
        <f>IF(Table4[[#This Row],[Column90]]=0,"",Table4[Column90])</f>
        <v/>
      </c>
      <c r="CO14" t="str">
        <f>IF(Table4[[#This Row],[Column91]]=0,"",Table4[Column91])</f>
        <v/>
      </c>
      <c r="CP14" t="str">
        <f>IF(Table4[[#This Row],[Column92]]=0,"",Table4[Column92])</f>
        <v/>
      </c>
      <c r="CQ14" t="str">
        <f>IF(Table4[[#This Row],[Column93]]=0,"",Table4[Column93])</f>
        <v/>
      </c>
      <c r="CR14" t="str">
        <f>IF(Table4[[#This Row],[Column94]]=0,"",Table4[Column94])</f>
        <v/>
      </c>
      <c r="CS14" t="str">
        <f>IF(Table4[[#This Row],[Column95]]=0,"",Table4[Column95])</f>
        <v/>
      </c>
      <c r="CT14" t="str">
        <f>IF(Table4[[#This Row],[Column96]]=0,"",Table4[Column96])</f>
        <v/>
      </c>
      <c r="CU14" t="str">
        <f>IF(Table4[[#This Row],[Column97]]=0,"",Table4[Column97])</f>
        <v/>
      </c>
      <c r="CV14" t="str">
        <f>IF(Table4[[#This Row],[Column98]]=0,"",Table4[Column98])</f>
        <v/>
      </c>
      <c r="CW14" t="str">
        <f>IF(Table4[[#This Row],[Column99]]=0,"",Table4[Column99])</f>
        <v/>
      </c>
      <c r="CX14" t="str">
        <f>IF(Table4[[#This Row],[Column100]]=0,"",Table4[Column100])</f>
        <v/>
      </c>
      <c r="CY14" t="str">
        <f>IF(Table4[[#This Row],[Column101]]=0,"",Table4[Column101])</f>
        <v/>
      </c>
      <c r="CZ14" t="str">
        <f>IF(Table4[[#This Row],[Column102]]=0,"",Table4[Column102])</f>
        <v/>
      </c>
      <c r="DA14" t="str">
        <f>IF(Table4[[#This Row],[Column103]]=0,"",Table4[Column103])</f>
        <v/>
      </c>
      <c r="DB14" t="str">
        <f>IF(Table4[[#This Row],[Column104]]=0,"",Table4[Column104])</f>
        <v/>
      </c>
      <c r="DC14" t="str">
        <f>IF(Table4[[#This Row],[Column105]]=0,"",Table4[Column105])</f>
        <v/>
      </c>
      <c r="DD14" t="str">
        <f>IF(Table4[[#This Row],[Column106]]=0,"",Table4[Column106])</f>
        <v/>
      </c>
      <c r="DE14" t="str">
        <f>IF(Table4[[#This Row],[Column107]]=0,"",Table4[Column107])</f>
        <v/>
      </c>
      <c r="DF14" t="str">
        <f>IF(Table4[[#This Row],[Column108]]=0,"",Table4[Column108])</f>
        <v/>
      </c>
      <c r="DG14" t="str">
        <f>IF(Table4[[#This Row],[Column109]]=0,"",Table4[Column109])</f>
        <v/>
      </c>
      <c r="DH14" t="str">
        <f>IF(Table4[[#This Row],[Column110]]=0,"",Table4[Column110])</f>
        <v/>
      </c>
      <c r="DI14" t="str">
        <f>IF(Table4[[#This Row],[Column111]]=0,"",Table4[Column111])</f>
        <v/>
      </c>
      <c r="DJ14" t="str">
        <f>IF(Table4[[#This Row],[Column112]]=0,"",Table4[Column112])</f>
        <v/>
      </c>
      <c r="DK14" t="str">
        <f>IF(Table4[[#This Row],[Column113]]=0,"",Table4[Column113])</f>
        <v/>
      </c>
      <c r="DL14" t="str">
        <f>IF(Table4[[#This Row],[Column114]]=0,"",Table4[Column114])</f>
        <v/>
      </c>
      <c r="DM14" t="str">
        <f>IF(Table4[[#This Row],[Column115]]=0,"",Table4[Column115])</f>
        <v/>
      </c>
      <c r="DN14" t="str">
        <f>IF(Table4[[#This Row],[Column116]]=0,"",Table4[Column116])</f>
        <v/>
      </c>
      <c r="DO14" t="str">
        <f>IF(Table4[[#This Row],[Column117]]=0,"",Table4[Column117])</f>
        <v/>
      </c>
      <c r="DP14" t="str">
        <f>IF(Table4[[#This Row],[Column118]]=0,"",Table4[Column118])</f>
        <v/>
      </c>
      <c r="DQ14" t="str">
        <f>IF(Table4[[#This Row],[Column119]]=0,"",Table4[Column119])</f>
        <v/>
      </c>
      <c r="DR14" t="str">
        <f>IF(Table4[[#This Row],[Column120]]=0,"",Table4[Column120])</f>
        <v/>
      </c>
      <c r="DS14" t="str">
        <f>IF(Table4[[#This Row],[Column121]]=0,"",Table4[Column121])</f>
        <v/>
      </c>
      <c r="DT14" t="str">
        <f>IF(Table4[[#This Row],[Column122]]=0,"",Table4[Column122])</f>
        <v/>
      </c>
      <c r="DU14" t="str">
        <f>IF(Table4[[#This Row],[Column123]]=0,"",Table4[Column123])</f>
        <v/>
      </c>
      <c r="DV14" t="str">
        <f>IF(Table4[[#This Row],[Column124]]=0,"",Table4[Column124])</f>
        <v/>
      </c>
      <c r="DW14" t="str">
        <f>IF(Table4[[#This Row],[Column125]]=0,"",Table4[Column125])</f>
        <v/>
      </c>
      <c r="DX14" t="str">
        <f>IF(Table4[[#This Row],[Column126]]=0,"",Table4[Column126])</f>
        <v/>
      </c>
      <c r="DY14" t="str">
        <f>IF(Table4[[#This Row],[Column127]]=0,"",Table4[Column127])</f>
        <v/>
      </c>
      <c r="DZ14" t="str">
        <f>IF(Table4[[#This Row],[Column128]]=0,"",Table4[Column128])</f>
        <v/>
      </c>
      <c r="EA14" t="str">
        <f>IF(Table4[[#This Row],[Column129]]=0,"",Table4[Column129])</f>
        <v/>
      </c>
      <c r="EB14" t="str">
        <f>IF(Table4[[#This Row],[Column130]]=0,"",Table4[Column130])</f>
        <v/>
      </c>
      <c r="EC14" t="str">
        <f>IF(Table4[[#This Row],[Column131]]=0,"",Table4[Column131])</f>
        <v/>
      </c>
      <c r="ED14" t="str">
        <f>IF(Table4[[#This Row],[Column132]]=0,"",Table4[Column132])</f>
        <v/>
      </c>
      <c r="EE14" t="str">
        <f>IF(Table4[[#This Row],[Column133]]=0,"",Table4[Column133])</f>
        <v/>
      </c>
      <c r="EF14" t="str">
        <f>IF(Table4[[#This Row],[Column134]]=0,"",Table4[Column134])</f>
        <v/>
      </c>
      <c r="EG14" t="str">
        <f>IF(Table4[[#This Row],[Column135]]=0,"",Table4[Column135])</f>
        <v/>
      </c>
      <c r="EH14" t="str">
        <f>IF(Table4[[#This Row],[Column136]]=0,"",Table4[Column136])</f>
        <v/>
      </c>
      <c r="EI14" t="str">
        <f>IF(Table4[[#This Row],[Column137]]=0,"",Table4[Column137])</f>
        <v/>
      </c>
      <c r="EJ14" t="str">
        <f>IF(Table4[[#This Row],[Column138]]=0,"",Table4[Column138])</f>
        <v/>
      </c>
      <c r="EK14" t="str">
        <f>IF(Table4[[#This Row],[Column139]]=0,"",Table4[Column139])</f>
        <v/>
      </c>
      <c r="EL14" t="str">
        <f>IF(Table4[[#This Row],[Column140]]=0,"",Table4[Column140])</f>
        <v/>
      </c>
      <c r="EM14" t="str">
        <f>IF(Table4[[#This Row],[Column141]]=0,"",Table4[Column141])</f>
        <v/>
      </c>
      <c r="EN14" t="str">
        <f>IF(Table4[[#This Row],[Column142]]=0,"",Table4[Column142])</f>
        <v/>
      </c>
      <c r="EO14" t="str">
        <f>IF(Table4[[#This Row],[Column143]]=0,"",Table4[Column143])</f>
        <v/>
      </c>
      <c r="EP14" t="str">
        <f>IF(Table4[[#This Row],[Column144]]=0,"",Table4[Column144])</f>
        <v/>
      </c>
      <c r="EQ14" t="str">
        <f>IF(Table4[[#This Row],[Column145]]=0,"",Table4[Column145])</f>
        <v/>
      </c>
      <c r="ER14" t="str">
        <f>IF(Table4[[#This Row],[Column146]]=0,"",Table4[Column146])</f>
        <v/>
      </c>
      <c r="ES14" t="str">
        <f>IF(Table4[[#This Row],[Column147]]=0,"",Table4[Column147])</f>
        <v/>
      </c>
      <c r="ET14" t="str">
        <f>IF(Table4[[#This Row],[Column148]]=0,"",Table4[Column148])</f>
        <v/>
      </c>
      <c r="EU14" t="str">
        <f>IF(Table4[[#This Row],[Column149]]=0,"",Table4[Column149])</f>
        <v/>
      </c>
      <c r="EV14" t="str">
        <f>IF(Table4[[#This Row],[Column150]]=0,"",Table4[Column150])</f>
        <v/>
      </c>
      <c r="EW14" t="str">
        <f>IF(Table4[[#This Row],[Column151]]=0,"",Table4[Column151])</f>
        <v/>
      </c>
      <c r="EX14" t="str">
        <f>IF(Table4[[#This Row],[Column152]]=0,"",Table4[Column152])</f>
        <v/>
      </c>
      <c r="EY14" t="str">
        <f>IF(Table4[[#This Row],[Column153]]=0,"",Table4[Column153])</f>
        <v/>
      </c>
      <c r="EZ14" t="str">
        <f>IF(Table4[[#This Row],[Column154]]=0,"",Table4[Column154])</f>
        <v/>
      </c>
      <c r="FA14" t="str">
        <f>IF(Table4[[#This Row],[Column155]]=0,"",Table4[Column155])</f>
        <v/>
      </c>
      <c r="FB14" t="str">
        <f>IF(Table4[[#This Row],[Column156]]=0,"",Table4[Column156])</f>
        <v/>
      </c>
      <c r="FC14" t="str">
        <f>IF(Table4[[#This Row],[Column157]]=0,"",Table4[Column157])</f>
        <v/>
      </c>
      <c r="FD14" t="str">
        <f>IF(Table4[[#This Row],[Column158]]=0,"",Table4[Column158])</f>
        <v/>
      </c>
      <c r="FE14" t="str">
        <f>IF(Table4[[#This Row],[Column159]]=0,"",Table4[Column159])</f>
        <v/>
      </c>
      <c r="FF14" t="str">
        <f>IF(Table4[[#This Row],[Column160]]=0,"",Table4[Column160])</f>
        <v/>
      </c>
      <c r="FG14" t="str">
        <f>IF(Table4[[#This Row],[Column161]]=0,"",Table4[Column161])</f>
        <v/>
      </c>
      <c r="FH14" t="str">
        <f>IF(Table4[[#This Row],[Column162]]=0,"",Table4[Column162])</f>
        <v/>
      </c>
      <c r="FI14" t="str">
        <f>IF(Table4[[#This Row],[Column163]]=0,"",Table4[Column163])</f>
        <v/>
      </c>
      <c r="FJ14" t="str">
        <f>IF(Table4[[#This Row],[Column164]]=0,"",Table4[Column164])</f>
        <v/>
      </c>
      <c r="FK14" t="str">
        <f>IF(Table4[[#This Row],[Column165]]=0,"",Table4[Column165])</f>
        <v/>
      </c>
      <c r="FL14" t="str">
        <f>IF(Table4[[#This Row],[Column166]]=0,"",Table4[Column166])</f>
        <v/>
      </c>
      <c r="FM14" t="str">
        <f>IF(Table4[[#This Row],[Column167]]=0,"",Table4[Column167])</f>
        <v/>
      </c>
      <c r="FN14" t="str">
        <f>IF(Table4[[#This Row],[Column168]]=0,"",Table4[Column168])</f>
        <v/>
      </c>
      <c r="FO14" t="str">
        <f>IF(Table4[[#This Row],[Column169]]=0,"",Table4[Column169])</f>
        <v/>
      </c>
      <c r="FP14" t="str">
        <f>IF(Table4[[#This Row],[Column170]]=0,"",Table4[Column170])</f>
        <v/>
      </c>
      <c r="FQ14" t="str">
        <f>IF(Table4[[#This Row],[Column171]]=0,"",Table4[Column171])</f>
        <v/>
      </c>
      <c r="FR14" t="str">
        <f>IF(Table4[[#This Row],[Column172]]=0,"",Table4[Column172])</f>
        <v/>
      </c>
      <c r="FS14" t="str">
        <f>IF(Table4[[#This Row],[Column173]]=0,"",Table4[Column173])</f>
        <v/>
      </c>
      <c r="FT14" t="str">
        <f>IF(Table4[[#This Row],[Column174]]=0,"",Table4[Column174])</f>
        <v/>
      </c>
      <c r="FU14" t="str">
        <f>IF(Table4[[#This Row],[Column175]]=0,"",Table4[Column175])</f>
        <v/>
      </c>
      <c r="FV14" t="str">
        <f>IF(Table4[[#This Row],[Column176]]=0,"",Table4[Column176])</f>
        <v/>
      </c>
      <c r="FW14" t="str">
        <f>IF(Table4[[#This Row],[Column177]]=0,"",Table4[Column177])</f>
        <v/>
      </c>
      <c r="FX14" t="str">
        <f>IF(Table4[[#This Row],[Column178]]=0,"",Table4[Column178])</f>
        <v/>
      </c>
      <c r="FY14" t="str">
        <f>IF(Table4[[#This Row],[Column179]]=0,"",Table4[Column179])</f>
        <v/>
      </c>
      <c r="FZ14" t="str">
        <f>IF(Table4[[#This Row],[Column180]]=0,"",Table4[Column180])</f>
        <v/>
      </c>
      <c r="GA14" t="str">
        <f>IF(Table4[[#This Row],[Column181]]=0,"",Table4[Column181])</f>
        <v/>
      </c>
      <c r="GB14" t="str">
        <f>IF(Table4[[#This Row],[Column182]]=0,"",Table4[Column182])</f>
        <v/>
      </c>
      <c r="GC14" t="str">
        <f>IF(Table4[[#This Row],[Column183]]=0,"",Table4[Column183])</f>
        <v/>
      </c>
      <c r="GD14" t="str">
        <f>IF(Table4[[#This Row],[Column184]]=0,"",Table4[Column184])</f>
        <v/>
      </c>
      <c r="GE14" t="str">
        <f>IF(Table4[[#This Row],[Column185]]=0,"",Table4[Column185])</f>
        <v/>
      </c>
      <c r="GF14" t="str">
        <f>IF(Table4[[#This Row],[Column186]]=0,"",Table4[Column186])</f>
        <v/>
      </c>
      <c r="GG14" t="str">
        <f>IF(Table4[[#This Row],[Column187]]=0,"",Table4[Column187])</f>
        <v/>
      </c>
      <c r="GH14" t="str">
        <f>IF(Table4[[#This Row],[Column188]]=0,"",Table4[Column188])</f>
        <v/>
      </c>
      <c r="GI14" t="str">
        <f>IF(Table4[[#This Row],[Column189]]=0,"",Table4[Column189])</f>
        <v/>
      </c>
      <c r="GJ14" t="str">
        <f>IF(Table4[[#This Row],[Column190]]=0,"",Table4[Column190])</f>
        <v/>
      </c>
      <c r="GK14" t="str">
        <f>IF(Table4[[#This Row],[Column191]]=0,"",Table4[Column191])</f>
        <v/>
      </c>
      <c r="GL14" t="str">
        <f>IF(Table4[[#This Row],[Column192]]=0,"",Table4[Column192])</f>
        <v/>
      </c>
      <c r="GM14" t="str">
        <f>IF(Table4[[#This Row],[Column193]]=0,"",Table4[Column193])</f>
        <v/>
      </c>
      <c r="GN14" t="str">
        <f>IF(Table4[[#This Row],[Column194]]=0,"",Table4[Column194])</f>
        <v/>
      </c>
      <c r="GO14" t="str">
        <f>IF(Table4[[#This Row],[Column195]]=0,"",Table4[Column195])</f>
        <v/>
      </c>
      <c r="GP14" t="str">
        <f>IF(Table4[[#This Row],[Column196]]=0,"",Table4[Column196])</f>
        <v/>
      </c>
      <c r="GQ14" t="str">
        <f>IF(Table4[[#This Row],[Column197]]=0,"",Table4[Column197])</f>
        <v/>
      </c>
      <c r="GR14" t="str">
        <f>IF(Table4[[#This Row],[Column198]]=0,"",Table4[Column198])</f>
        <v/>
      </c>
      <c r="GS14" t="str">
        <f>IF(Table4[[#This Row],[Column199]]=0,"",Table4[Column199])</f>
        <v/>
      </c>
      <c r="GT14" t="str">
        <f>IF(Table4[[#This Row],[Column200]]=0,"",Table4[Column200])</f>
        <v/>
      </c>
      <c r="GU14" t="str">
        <f>IF(Table4[[#This Row],[Column201]]=0,"",Table4[Column201])</f>
        <v/>
      </c>
      <c r="GV14" t="str">
        <f>IF(Table4[[#This Row],[Column202]]=0,"",Table4[Column202])</f>
        <v/>
      </c>
      <c r="GW14" t="str">
        <f>IF(Table4[[#This Row],[Column203]]=0,"",Table4[Column203])</f>
        <v/>
      </c>
      <c r="GX14" t="str">
        <f>IF(Table4[[#This Row],[Conversions]]=0,"",Table4[Conversions])</f>
        <v/>
      </c>
      <c r="GY14" s="2" t="e">
        <f>Table43[[#This Row],[Conversions]]*B$2</f>
        <v>#VALUE!</v>
      </c>
      <c r="GZ14">
        <f>SUM(COUNTIF(Table43[[#This Row],[Path]:[Column203]],{"*e*","social"}))</f>
        <v>0</v>
      </c>
      <c r="HA14">
        <f>IF(Table43[[#This Row],[Path]]=A$2,1,0)</f>
        <v>0</v>
      </c>
      <c r="HB14">
        <f>IF(Table43[[#This Row],[Path]]=A$3,1,0)</f>
        <v>0</v>
      </c>
      <c r="HC14">
        <f>IF(Table43[[#This Row],[Path]]=A$4,1,0)</f>
        <v>0</v>
      </c>
      <c r="HD14">
        <f>IF(Table43[[#This Row],[Path]]=A$5,1,0)</f>
        <v>0</v>
      </c>
      <c r="HE14">
        <f>IF(Table43[[#This Row],[Path]]=A$6,1,0)</f>
        <v>0</v>
      </c>
      <c r="HF14">
        <f>IF(Table43[[#This Row],[Path]]=A$7,1,0)</f>
        <v>0</v>
      </c>
      <c r="HG14" s="1">
        <f>COUNTIF(Table43[[#This Row],[Path]:[Column203]],A$2)</f>
        <v>0</v>
      </c>
      <c r="HH14" s="1">
        <f>COUNTIF(Table43[[#This Row],[Path]:[Column203]],A$3)</f>
        <v>0</v>
      </c>
      <c r="HI14" s="1">
        <f>COUNTIF(Table43[[#This Row],[Path]:[Column203]],A$4)</f>
        <v>0</v>
      </c>
      <c r="HJ14" s="5">
        <f>COUNTIF(Table43[[#This Row],[Path]:[Column203]],A$5)</f>
        <v>0</v>
      </c>
      <c r="HK14" s="5">
        <f>COUNTIF(Table43[[#This Row],[Path]:[Column203]],A$6)</f>
        <v>0</v>
      </c>
      <c r="HL14" s="5">
        <f>COUNTIF(Table43[[#This Row],[Path]:[Column203]],A$7)</f>
        <v>0</v>
      </c>
      <c r="HM14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14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14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14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14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14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14" s="4" t="e">
        <f>Table43[[#This Row],[IncrementalOrganic Attribution Ratio]]*Table43[[#This Row],[Total Revenue]]</f>
        <v>#VALUE!</v>
      </c>
      <c r="HT14" s="4" t="e">
        <f>Table43[[#This Row],[BrandIntention Attribution Ratio]]*Table43[[#This Row],[Total Revenue]]</f>
        <v>#VALUE!</v>
      </c>
      <c r="HU14" s="4" t="e">
        <f>Table43[[#This Row],[Incrementalcpc Attribution Ratio]]*Table43[[#This Row],[Total Revenue]]</f>
        <v>#VALUE!</v>
      </c>
      <c r="HV14" s="4" t="e">
        <f>Table43[[#This Row],[Feeds Attribution Ratio]]*Table43[[#This Row],[Total Revenue]]</f>
        <v>#VALUE!</v>
      </c>
      <c r="HW14" s="4" t="e">
        <f>Table43[[#This Row],[Referrals Attribution Ratio]]*Table43[[#This Row],[Total Revenue]]</f>
        <v>#VALUE!</v>
      </c>
      <c r="HX14" s="4" t="e">
        <f>Table43[[#This Row],[Social Attribution Ratio]]*Table43[[#This Row],[Total Revenue]]</f>
        <v>#VALUE!</v>
      </c>
      <c r="HY14" s="18">
        <f>SUM(Table43[[#This Row],[IncrementalOrganic Attribution Ratio]:[Social Attribution Ratio]])</f>
        <v>0</v>
      </c>
    </row>
    <row r="15" spans="1:233" x14ac:dyDescent="0.25">
      <c r="B15" t="str">
        <f>IF(Table4[[#This Row],[Path]]=0,"",Table4[Path])</f>
        <v/>
      </c>
      <c r="C15" t="str">
        <f>IF(Table4[[#This Row],[Column1]]=0,"",Table4[Column1])</f>
        <v/>
      </c>
      <c r="D15" t="str">
        <f>IF(Table4[[#This Row],[Column2]]=0,"",Table4[Column2])</f>
        <v/>
      </c>
      <c r="E15" t="str">
        <f>IF(Table4[[#This Row],[Column3]]=0,"",Table4[Column3])</f>
        <v/>
      </c>
      <c r="F15" t="str">
        <f>IF(Table4[[#This Row],[Column4]]=0,"",Table4[Column4])</f>
        <v/>
      </c>
      <c r="G15" t="str">
        <f>IF(Table4[[#This Row],[Column5]]=0,"",Table4[Column5])</f>
        <v/>
      </c>
      <c r="H15" t="str">
        <f>IF(Table4[[#This Row],[Column6]]=0,"",Table4[Column6])</f>
        <v/>
      </c>
      <c r="I15" t="str">
        <f>IF(Table4[[#This Row],[Column7]]=0,"",Table4[Column7])</f>
        <v/>
      </c>
      <c r="J15" t="str">
        <f>IF(Table4[[#This Row],[Column8]]=0,"",Table4[Column8])</f>
        <v/>
      </c>
      <c r="K15" t="str">
        <f>IF(Table4[[#This Row],[Column9]]=0,"",Table4[Column9])</f>
        <v/>
      </c>
      <c r="L15" t="str">
        <f>IF(Table4[[#This Row],[Column10]]=0,"",Table4[Column10])</f>
        <v/>
      </c>
      <c r="M15" t="str">
        <f>IF(Table4[[#This Row],[Column11]]=0,"",Table4[Column11])</f>
        <v/>
      </c>
      <c r="N15" t="str">
        <f>IF(Table4[[#This Row],[Column12]]=0,"",Table4[Column12])</f>
        <v/>
      </c>
      <c r="O15" t="str">
        <f>IF(Table4[[#This Row],[Column13]]=0,"",Table4[Column13])</f>
        <v/>
      </c>
      <c r="P15" t="str">
        <f>IF(Table4[[#This Row],[Column14]]=0,"",Table4[Column14])</f>
        <v/>
      </c>
      <c r="Q15" t="str">
        <f>IF(Table4[[#This Row],[Column15]]=0,"",Table4[Column15])</f>
        <v/>
      </c>
      <c r="R15" t="str">
        <f>IF(Table4[[#This Row],[Column16]]=0,"",Table4[Column16])</f>
        <v/>
      </c>
      <c r="S15" t="str">
        <f>IF(Table4[[#This Row],[Column17]]=0,"",Table4[Column17])</f>
        <v/>
      </c>
      <c r="T15" t="str">
        <f>IF(Table4[[#This Row],[Column18]]=0,"",Table4[Column18])</f>
        <v/>
      </c>
      <c r="U15" t="str">
        <f>IF(Table4[[#This Row],[Column19]]=0,"",Table4[Column19])</f>
        <v/>
      </c>
      <c r="V15" t="str">
        <f>IF(Table4[[#This Row],[Column20]]=0,"",Table4[Column20])</f>
        <v/>
      </c>
      <c r="W15" t="str">
        <f>IF(Table4[[#This Row],[Column21]]=0,"",Table4[Column21])</f>
        <v/>
      </c>
      <c r="X15" t="str">
        <f>IF(Table4[[#This Row],[Column22]]=0,"",Table4[Column22])</f>
        <v/>
      </c>
      <c r="Y15" t="str">
        <f>IF(Table4[[#This Row],[Column23]]=0,"",Table4[Column23])</f>
        <v/>
      </c>
      <c r="Z15" t="str">
        <f>IF(Table4[[#This Row],[Column24]]=0,"",Table4[Column24])</f>
        <v/>
      </c>
      <c r="AA15" t="str">
        <f>IF(Table4[[#This Row],[Column25]]=0,"",Table4[Column25])</f>
        <v/>
      </c>
      <c r="AB15" t="str">
        <f>IF(Table4[[#This Row],[Column26]]=0,"",Table4[Column26])</f>
        <v/>
      </c>
      <c r="AC15" t="str">
        <f>IF(Table4[[#This Row],[Column27]]=0,"",Table4[Column27])</f>
        <v/>
      </c>
      <c r="AD15" t="str">
        <f>IF(Table4[[#This Row],[Column28]]=0,"",Table4[Column28])</f>
        <v/>
      </c>
      <c r="AE15" t="str">
        <f>IF(Table4[[#This Row],[Column29]]=0,"",Table4[Column29])</f>
        <v/>
      </c>
      <c r="AF15" t="str">
        <f>IF(Table4[[#This Row],[Column30]]=0,"",Table4[Column30])</f>
        <v/>
      </c>
      <c r="AG15" t="str">
        <f>IF(Table4[[#This Row],[Column31]]=0,"",Table4[Column31])</f>
        <v/>
      </c>
      <c r="AH15" t="str">
        <f>IF(Table4[[#This Row],[Column32]]=0,"",Table4[Column32])</f>
        <v/>
      </c>
      <c r="AI15" t="str">
        <f>IF(Table4[[#This Row],[Column33]]=0,"",Table4[Column33])</f>
        <v/>
      </c>
      <c r="AJ15" t="str">
        <f>IF(Table4[[#This Row],[Column34]]=0,"",Table4[Column34])</f>
        <v/>
      </c>
      <c r="AK15" t="str">
        <f>IF(Table4[[#This Row],[Column35]]=0,"",Table4[Column35])</f>
        <v/>
      </c>
      <c r="AL15" t="str">
        <f>IF(Table4[[#This Row],[Column36]]=0,"",Table4[Column36])</f>
        <v/>
      </c>
      <c r="AM15" t="str">
        <f>IF(Table4[[#This Row],[Column37]]=0,"",Table4[Column37])</f>
        <v/>
      </c>
      <c r="AN15" t="str">
        <f>IF(Table4[[#This Row],[Column38]]=0,"",Table4[Column38])</f>
        <v/>
      </c>
      <c r="AO15" t="str">
        <f>IF(Table4[[#This Row],[Column39]]=0,"",Table4[Column39])</f>
        <v/>
      </c>
      <c r="AP15" t="str">
        <f>IF(Table4[[#This Row],[Column40]]=0,"",Table4[Column40])</f>
        <v/>
      </c>
      <c r="AQ15" t="str">
        <f>IF(Table4[[#This Row],[Column41]]=0,"",Table4[Column41])</f>
        <v/>
      </c>
      <c r="AR15" t="str">
        <f>IF(Table4[[#This Row],[Column42]]=0,"",Table4[Column42])</f>
        <v/>
      </c>
      <c r="AS15" t="str">
        <f>IF(Table4[[#This Row],[Column43]]=0,"",Table4[Column43])</f>
        <v/>
      </c>
      <c r="AT15" t="str">
        <f>IF(Table4[[#This Row],[Column44]]=0,"",Table4[Column44])</f>
        <v/>
      </c>
      <c r="AU15" t="str">
        <f>IF(Table4[[#This Row],[Column45]]=0,"",Table4[Column45])</f>
        <v/>
      </c>
      <c r="AV15" t="str">
        <f>IF(Table4[[#This Row],[Column46]]=0,"",Table4[Column46])</f>
        <v/>
      </c>
      <c r="AW15" t="str">
        <f>IF(Table4[[#This Row],[Column47]]=0,"",Table4[Column47])</f>
        <v/>
      </c>
      <c r="AX15" t="str">
        <f>IF(Table4[[#This Row],[Column48]]=0,"",Table4[Column48])</f>
        <v/>
      </c>
      <c r="AY15" t="str">
        <f>IF(Table4[[#This Row],[Column49]]=0,"",Table4[Column49])</f>
        <v/>
      </c>
      <c r="AZ15" t="str">
        <f>IF(Table4[[#This Row],[Column50]]=0,"",Table4[Column50])</f>
        <v/>
      </c>
      <c r="BA15" t="str">
        <f>IF(Table4[[#This Row],[Column51]]=0,"",Table4[Column51])</f>
        <v/>
      </c>
      <c r="BB15" t="str">
        <f>IF(Table4[[#This Row],[Column52]]=0,"",Table4[Column52])</f>
        <v/>
      </c>
      <c r="BC15" t="str">
        <f>IF(Table4[[#This Row],[Column53]]=0,"",Table4[Column53])</f>
        <v/>
      </c>
      <c r="BD15" t="str">
        <f>IF(Table4[[#This Row],[Column54]]=0,"",Table4[Column54])</f>
        <v/>
      </c>
      <c r="BE15" t="str">
        <f>IF(Table4[[#This Row],[Column55]]=0,"",Table4[Column55])</f>
        <v/>
      </c>
      <c r="BF15" t="str">
        <f>IF(Table4[[#This Row],[Column56]]=0,"",Table4[Column56])</f>
        <v/>
      </c>
      <c r="BG15" t="str">
        <f>IF(Table4[[#This Row],[Column57]]=0,"",Table4[Column57])</f>
        <v/>
      </c>
      <c r="BH15" t="str">
        <f>IF(Table4[[#This Row],[Column58]]=0,"",Table4[Column58])</f>
        <v/>
      </c>
      <c r="BI15" t="str">
        <f>IF(Table4[[#This Row],[Column59]]=0,"",Table4[Column59])</f>
        <v/>
      </c>
      <c r="BJ15" t="str">
        <f>IF(Table4[[#This Row],[Column60]]=0,"",Table4[Column60])</f>
        <v/>
      </c>
      <c r="BK15" t="str">
        <f>IF(Table4[[#This Row],[Column61]]=0,"",Table4[Column61])</f>
        <v/>
      </c>
      <c r="BL15" t="str">
        <f>IF(Table4[[#This Row],[Column62]]=0,"",Table4[Column62])</f>
        <v/>
      </c>
      <c r="BM15" t="str">
        <f>IF(Table4[[#This Row],[Column63]]=0,"",Table4[Column63])</f>
        <v/>
      </c>
      <c r="BN15" t="str">
        <f>IF(Table4[[#This Row],[Column64]]=0,"",Table4[Column64])</f>
        <v/>
      </c>
      <c r="BO15" t="str">
        <f>IF(Table4[[#This Row],[Column65]]=0,"",Table4[Column65])</f>
        <v/>
      </c>
      <c r="BP15" t="str">
        <f>IF(Table4[[#This Row],[Column66]]=0,"",Table4[Column66])</f>
        <v/>
      </c>
      <c r="BQ15" t="str">
        <f>IF(Table4[[#This Row],[Column67]]=0,"",Table4[Column67])</f>
        <v/>
      </c>
      <c r="BR15" t="str">
        <f>IF(Table4[[#This Row],[Column68]]=0,"",Table4[Column68])</f>
        <v/>
      </c>
      <c r="BS15" t="str">
        <f>IF(Table4[[#This Row],[Column69]]=0,"",Table4[Column69])</f>
        <v/>
      </c>
      <c r="BT15" t="str">
        <f>IF(Table4[[#This Row],[Column70]]=0,"",Table4[Column70])</f>
        <v/>
      </c>
      <c r="BU15" t="str">
        <f>IF(Table4[[#This Row],[Column71]]=0,"",Table4[Column71])</f>
        <v/>
      </c>
      <c r="BV15" t="str">
        <f>IF(Table4[[#This Row],[Column72]]=0,"",Table4[Column72])</f>
        <v/>
      </c>
      <c r="BW15" t="str">
        <f>IF(Table4[[#This Row],[Column73]]=0,"",Table4[Column73])</f>
        <v/>
      </c>
      <c r="BX15" t="str">
        <f>IF(Table4[[#This Row],[Column74]]=0,"",Table4[Column74])</f>
        <v/>
      </c>
      <c r="BY15" t="str">
        <f>IF(Table4[[#This Row],[Column75]]=0,"",Table4[Column75])</f>
        <v/>
      </c>
      <c r="BZ15" t="str">
        <f>IF(Table4[[#This Row],[Column76]]=0,"",Table4[Column76])</f>
        <v/>
      </c>
      <c r="CA15" t="str">
        <f>IF(Table4[[#This Row],[Column77]]=0,"",Table4[Column77])</f>
        <v/>
      </c>
      <c r="CB15" t="str">
        <f>IF(Table4[[#This Row],[Column78]]=0,"",Table4[Column78])</f>
        <v/>
      </c>
      <c r="CC15" t="str">
        <f>IF(Table4[[#This Row],[Column79]]=0,"",Table4[Column79])</f>
        <v/>
      </c>
      <c r="CD15" t="str">
        <f>IF(Table4[[#This Row],[Column80]]=0,"",Table4[Column80])</f>
        <v/>
      </c>
      <c r="CE15" t="str">
        <f>IF(Table4[[#This Row],[Column81]]=0,"",Table4[Column81])</f>
        <v/>
      </c>
      <c r="CF15" t="str">
        <f>IF(Table4[[#This Row],[Column82]]=0,"",Table4[Column82])</f>
        <v/>
      </c>
      <c r="CG15" t="str">
        <f>IF(Table4[[#This Row],[Column83]]=0,"",Table4[Column83])</f>
        <v/>
      </c>
      <c r="CH15" t="str">
        <f>IF(Table4[[#This Row],[Column84]]=0,"",Table4[Column84])</f>
        <v/>
      </c>
      <c r="CI15" t="str">
        <f>IF(Table4[[#This Row],[Column85]]=0,"",Table4[Column85])</f>
        <v/>
      </c>
      <c r="CJ15" t="str">
        <f>IF(Table4[[#This Row],[Column86]]=0,"",Table4[Column86])</f>
        <v/>
      </c>
      <c r="CK15" t="str">
        <f>IF(Table4[[#This Row],[Column87]]=0,"",Table4[Column87])</f>
        <v/>
      </c>
      <c r="CL15" t="str">
        <f>IF(Table4[[#This Row],[Column88]]=0,"",Table4[Column88])</f>
        <v/>
      </c>
      <c r="CM15" t="str">
        <f>IF(Table4[[#This Row],[Column89]]=0,"",Table4[Column89])</f>
        <v/>
      </c>
      <c r="CN15" t="str">
        <f>IF(Table4[[#This Row],[Column90]]=0,"",Table4[Column90])</f>
        <v/>
      </c>
      <c r="CO15" t="str">
        <f>IF(Table4[[#This Row],[Column91]]=0,"",Table4[Column91])</f>
        <v/>
      </c>
      <c r="CP15" t="str">
        <f>IF(Table4[[#This Row],[Column92]]=0,"",Table4[Column92])</f>
        <v/>
      </c>
      <c r="CQ15" t="str">
        <f>IF(Table4[[#This Row],[Column93]]=0,"",Table4[Column93])</f>
        <v/>
      </c>
      <c r="CR15" t="str">
        <f>IF(Table4[[#This Row],[Column94]]=0,"",Table4[Column94])</f>
        <v/>
      </c>
      <c r="CS15" t="str">
        <f>IF(Table4[[#This Row],[Column95]]=0,"",Table4[Column95])</f>
        <v/>
      </c>
      <c r="CT15" t="str">
        <f>IF(Table4[[#This Row],[Column96]]=0,"",Table4[Column96])</f>
        <v/>
      </c>
      <c r="CU15" t="str">
        <f>IF(Table4[[#This Row],[Column97]]=0,"",Table4[Column97])</f>
        <v/>
      </c>
      <c r="CV15" t="str">
        <f>IF(Table4[[#This Row],[Column98]]=0,"",Table4[Column98])</f>
        <v/>
      </c>
      <c r="CW15" t="str">
        <f>IF(Table4[[#This Row],[Column99]]=0,"",Table4[Column99])</f>
        <v/>
      </c>
      <c r="CX15" t="str">
        <f>IF(Table4[[#This Row],[Column100]]=0,"",Table4[Column100])</f>
        <v/>
      </c>
      <c r="CY15" t="str">
        <f>IF(Table4[[#This Row],[Column101]]=0,"",Table4[Column101])</f>
        <v/>
      </c>
      <c r="CZ15" t="str">
        <f>IF(Table4[[#This Row],[Column102]]=0,"",Table4[Column102])</f>
        <v/>
      </c>
      <c r="DA15" t="str">
        <f>IF(Table4[[#This Row],[Column103]]=0,"",Table4[Column103])</f>
        <v/>
      </c>
      <c r="DB15" t="str">
        <f>IF(Table4[[#This Row],[Column104]]=0,"",Table4[Column104])</f>
        <v/>
      </c>
      <c r="DC15" t="str">
        <f>IF(Table4[[#This Row],[Column105]]=0,"",Table4[Column105])</f>
        <v/>
      </c>
      <c r="DD15" t="str">
        <f>IF(Table4[[#This Row],[Column106]]=0,"",Table4[Column106])</f>
        <v/>
      </c>
      <c r="DE15" t="str">
        <f>IF(Table4[[#This Row],[Column107]]=0,"",Table4[Column107])</f>
        <v/>
      </c>
      <c r="DF15" t="str">
        <f>IF(Table4[[#This Row],[Column108]]=0,"",Table4[Column108])</f>
        <v/>
      </c>
      <c r="DG15" t="str">
        <f>IF(Table4[[#This Row],[Column109]]=0,"",Table4[Column109])</f>
        <v/>
      </c>
      <c r="DH15" t="str">
        <f>IF(Table4[[#This Row],[Column110]]=0,"",Table4[Column110])</f>
        <v/>
      </c>
      <c r="DI15" t="str">
        <f>IF(Table4[[#This Row],[Column111]]=0,"",Table4[Column111])</f>
        <v/>
      </c>
      <c r="DJ15" t="str">
        <f>IF(Table4[[#This Row],[Column112]]=0,"",Table4[Column112])</f>
        <v/>
      </c>
      <c r="DK15" t="str">
        <f>IF(Table4[[#This Row],[Column113]]=0,"",Table4[Column113])</f>
        <v/>
      </c>
      <c r="DL15" t="str">
        <f>IF(Table4[[#This Row],[Column114]]=0,"",Table4[Column114])</f>
        <v/>
      </c>
      <c r="DM15" t="str">
        <f>IF(Table4[[#This Row],[Column115]]=0,"",Table4[Column115])</f>
        <v/>
      </c>
      <c r="DN15" t="str">
        <f>IF(Table4[[#This Row],[Column116]]=0,"",Table4[Column116])</f>
        <v/>
      </c>
      <c r="DO15" t="str">
        <f>IF(Table4[[#This Row],[Column117]]=0,"",Table4[Column117])</f>
        <v/>
      </c>
      <c r="DP15" t="str">
        <f>IF(Table4[[#This Row],[Column118]]=0,"",Table4[Column118])</f>
        <v/>
      </c>
      <c r="DQ15" t="str">
        <f>IF(Table4[[#This Row],[Column119]]=0,"",Table4[Column119])</f>
        <v/>
      </c>
      <c r="DR15" t="str">
        <f>IF(Table4[[#This Row],[Column120]]=0,"",Table4[Column120])</f>
        <v/>
      </c>
      <c r="DS15" t="str">
        <f>IF(Table4[[#This Row],[Column121]]=0,"",Table4[Column121])</f>
        <v/>
      </c>
      <c r="DT15" t="str">
        <f>IF(Table4[[#This Row],[Column122]]=0,"",Table4[Column122])</f>
        <v/>
      </c>
      <c r="DU15" t="str">
        <f>IF(Table4[[#This Row],[Column123]]=0,"",Table4[Column123])</f>
        <v/>
      </c>
      <c r="DV15" t="str">
        <f>IF(Table4[[#This Row],[Column124]]=0,"",Table4[Column124])</f>
        <v/>
      </c>
      <c r="DW15" t="str">
        <f>IF(Table4[[#This Row],[Column125]]=0,"",Table4[Column125])</f>
        <v/>
      </c>
      <c r="DX15" t="str">
        <f>IF(Table4[[#This Row],[Column126]]=0,"",Table4[Column126])</f>
        <v/>
      </c>
      <c r="DY15" t="str">
        <f>IF(Table4[[#This Row],[Column127]]=0,"",Table4[Column127])</f>
        <v/>
      </c>
      <c r="DZ15" t="str">
        <f>IF(Table4[[#This Row],[Column128]]=0,"",Table4[Column128])</f>
        <v/>
      </c>
      <c r="EA15" t="str">
        <f>IF(Table4[[#This Row],[Column129]]=0,"",Table4[Column129])</f>
        <v/>
      </c>
      <c r="EB15" t="str">
        <f>IF(Table4[[#This Row],[Column130]]=0,"",Table4[Column130])</f>
        <v/>
      </c>
      <c r="EC15" t="str">
        <f>IF(Table4[[#This Row],[Column131]]=0,"",Table4[Column131])</f>
        <v/>
      </c>
      <c r="ED15" t="str">
        <f>IF(Table4[[#This Row],[Column132]]=0,"",Table4[Column132])</f>
        <v/>
      </c>
      <c r="EE15" t="str">
        <f>IF(Table4[[#This Row],[Column133]]=0,"",Table4[Column133])</f>
        <v/>
      </c>
      <c r="EF15" t="str">
        <f>IF(Table4[[#This Row],[Column134]]=0,"",Table4[Column134])</f>
        <v/>
      </c>
      <c r="EG15" t="str">
        <f>IF(Table4[[#This Row],[Column135]]=0,"",Table4[Column135])</f>
        <v/>
      </c>
      <c r="EH15" t="str">
        <f>IF(Table4[[#This Row],[Column136]]=0,"",Table4[Column136])</f>
        <v/>
      </c>
      <c r="EI15" t="str">
        <f>IF(Table4[[#This Row],[Column137]]=0,"",Table4[Column137])</f>
        <v/>
      </c>
      <c r="EJ15" t="str">
        <f>IF(Table4[[#This Row],[Column138]]=0,"",Table4[Column138])</f>
        <v/>
      </c>
      <c r="EK15" t="str">
        <f>IF(Table4[[#This Row],[Column139]]=0,"",Table4[Column139])</f>
        <v/>
      </c>
      <c r="EL15" t="str">
        <f>IF(Table4[[#This Row],[Column140]]=0,"",Table4[Column140])</f>
        <v/>
      </c>
      <c r="EM15" t="str">
        <f>IF(Table4[[#This Row],[Column141]]=0,"",Table4[Column141])</f>
        <v/>
      </c>
      <c r="EN15" t="str">
        <f>IF(Table4[[#This Row],[Column142]]=0,"",Table4[Column142])</f>
        <v/>
      </c>
      <c r="EO15" t="str">
        <f>IF(Table4[[#This Row],[Column143]]=0,"",Table4[Column143])</f>
        <v/>
      </c>
      <c r="EP15" t="str">
        <f>IF(Table4[[#This Row],[Column144]]=0,"",Table4[Column144])</f>
        <v/>
      </c>
      <c r="EQ15" t="str">
        <f>IF(Table4[[#This Row],[Column145]]=0,"",Table4[Column145])</f>
        <v/>
      </c>
      <c r="ER15" t="str">
        <f>IF(Table4[[#This Row],[Column146]]=0,"",Table4[Column146])</f>
        <v/>
      </c>
      <c r="ES15" t="str">
        <f>IF(Table4[[#This Row],[Column147]]=0,"",Table4[Column147])</f>
        <v/>
      </c>
      <c r="ET15" t="str">
        <f>IF(Table4[[#This Row],[Column148]]=0,"",Table4[Column148])</f>
        <v/>
      </c>
      <c r="EU15" t="str">
        <f>IF(Table4[[#This Row],[Column149]]=0,"",Table4[Column149])</f>
        <v/>
      </c>
      <c r="EV15" t="str">
        <f>IF(Table4[[#This Row],[Column150]]=0,"",Table4[Column150])</f>
        <v/>
      </c>
      <c r="EW15" t="str">
        <f>IF(Table4[[#This Row],[Column151]]=0,"",Table4[Column151])</f>
        <v/>
      </c>
      <c r="EX15" t="str">
        <f>IF(Table4[[#This Row],[Column152]]=0,"",Table4[Column152])</f>
        <v/>
      </c>
      <c r="EY15" t="str">
        <f>IF(Table4[[#This Row],[Column153]]=0,"",Table4[Column153])</f>
        <v/>
      </c>
      <c r="EZ15" t="str">
        <f>IF(Table4[[#This Row],[Column154]]=0,"",Table4[Column154])</f>
        <v/>
      </c>
      <c r="FA15" t="str">
        <f>IF(Table4[[#This Row],[Column155]]=0,"",Table4[Column155])</f>
        <v/>
      </c>
      <c r="FB15" t="str">
        <f>IF(Table4[[#This Row],[Column156]]=0,"",Table4[Column156])</f>
        <v/>
      </c>
      <c r="FC15" t="str">
        <f>IF(Table4[[#This Row],[Column157]]=0,"",Table4[Column157])</f>
        <v/>
      </c>
      <c r="FD15" t="str">
        <f>IF(Table4[[#This Row],[Column158]]=0,"",Table4[Column158])</f>
        <v/>
      </c>
      <c r="FE15" t="str">
        <f>IF(Table4[[#This Row],[Column159]]=0,"",Table4[Column159])</f>
        <v/>
      </c>
      <c r="FF15" t="str">
        <f>IF(Table4[[#This Row],[Column160]]=0,"",Table4[Column160])</f>
        <v/>
      </c>
      <c r="FG15" t="str">
        <f>IF(Table4[[#This Row],[Column161]]=0,"",Table4[Column161])</f>
        <v/>
      </c>
      <c r="FH15" t="str">
        <f>IF(Table4[[#This Row],[Column162]]=0,"",Table4[Column162])</f>
        <v/>
      </c>
      <c r="FI15" t="str">
        <f>IF(Table4[[#This Row],[Column163]]=0,"",Table4[Column163])</f>
        <v/>
      </c>
      <c r="FJ15" t="str">
        <f>IF(Table4[[#This Row],[Column164]]=0,"",Table4[Column164])</f>
        <v/>
      </c>
      <c r="FK15" t="str">
        <f>IF(Table4[[#This Row],[Column165]]=0,"",Table4[Column165])</f>
        <v/>
      </c>
      <c r="FL15" t="str">
        <f>IF(Table4[[#This Row],[Column166]]=0,"",Table4[Column166])</f>
        <v/>
      </c>
      <c r="FM15" t="str">
        <f>IF(Table4[[#This Row],[Column167]]=0,"",Table4[Column167])</f>
        <v/>
      </c>
      <c r="FN15" t="str">
        <f>IF(Table4[[#This Row],[Column168]]=0,"",Table4[Column168])</f>
        <v/>
      </c>
      <c r="FO15" t="str">
        <f>IF(Table4[[#This Row],[Column169]]=0,"",Table4[Column169])</f>
        <v/>
      </c>
      <c r="FP15" t="str">
        <f>IF(Table4[[#This Row],[Column170]]=0,"",Table4[Column170])</f>
        <v/>
      </c>
      <c r="FQ15" t="str">
        <f>IF(Table4[[#This Row],[Column171]]=0,"",Table4[Column171])</f>
        <v/>
      </c>
      <c r="FR15" t="str">
        <f>IF(Table4[[#This Row],[Column172]]=0,"",Table4[Column172])</f>
        <v/>
      </c>
      <c r="FS15" t="str">
        <f>IF(Table4[[#This Row],[Column173]]=0,"",Table4[Column173])</f>
        <v/>
      </c>
      <c r="FT15" t="str">
        <f>IF(Table4[[#This Row],[Column174]]=0,"",Table4[Column174])</f>
        <v/>
      </c>
      <c r="FU15" t="str">
        <f>IF(Table4[[#This Row],[Column175]]=0,"",Table4[Column175])</f>
        <v/>
      </c>
      <c r="FV15" t="str">
        <f>IF(Table4[[#This Row],[Column176]]=0,"",Table4[Column176])</f>
        <v/>
      </c>
      <c r="FW15" t="str">
        <f>IF(Table4[[#This Row],[Column177]]=0,"",Table4[Column177])</f>
        <v/>
      </c>
      <c r="FX15" t="str">
        <f>IF(Table4[[#This Row],[Column178]]=0,"",Table4[Column178])</f>
        <v/>
      </c>
      <c r="FY15" t="str">
        <f>IF(Table4[[#This Row],[Column179]]=0,"",Table4[Column179])</f>
        <v/>
      </c>
      <c r="FZ15" t="str">
        <f>IF(Table4[[#This Row],[Column180]]=0,"",Table4[Column180])</f>
        <v/>
      </c>
      <c r="GA15" t="str">
        <f>IF(Table4[[#This Row],[Column181]]=0,"",Table4[Column181])</f>
        <v/>
      </c>
      <c r="GB15" t="str">
        <f>IF(Table4[[#This Row],[Column182]]=0,"",Table4[Column182])</f>
        <v/>
      </c>
      <c r="GC15" t="str">
        <f>IF(Table4[[#This Row],[Column183]]=0,"",Table4[Column183])</f>
        <v/>
      </c>
      <c r="GD15" t="str">
        <f>IF(Table4[[#This Row],[Column184]]=0,"",Table4[Column184])</f>
        <v/>
      </c>
      <c r="GE15" t="str">
        <f>IF(Table4[[#This Row],[Column185]]=0,"",Table4[Column185])</f>
        <v/>
      </c>
      <c r="GF15" t="str">
        <f>IF(Table4[[#This Row],[Column186]]=0,"",Table4[Column186])</f>
        <v/>
      </c>
      <c r="GG15" t="str">
        <f>IF(Table4[[#This Row],[Column187]]=0,"",Table4[Column187])</f>
        <v/>
      </c>
      <c r="GH15" t="str">
        <f>IF(Table4[[#This Row],[Column188]]=0,"",Table4[Column188])</f>
        <v/>
      </c>
      <c r="GI15" t="str">
        <f>IF(Table4[[#This Row],[Column189]]=0,"",Table4[Column189])</f>
        <v/>
      </c>
      <c r="GJ15" t="str">
        <f>IF(Table4[[#This Row],[Column190]]=0,"",Table4[Column190])</f>
        <v/>
      </c>
      <c r="GK15" t="str">
        <f>IF(Table4[[#This Row],[Column191]]=0,"",Table4[Column191])</f>
        <v/>
      </c>
      <c r="GL15" t="str">
        <f>IF(Table4[[#This Row],[Column192]]=0,"",Table4[Column192])</f>
        <v/>
      </c>
      <c r="GM15" t="str">
        <f>IF(Table4[[#This Row],[Column193]]=0,"",Table4[Column193])</f>
        <v/>
      </c>
      <c r="GN15" t="str">
        <f>IF(Table4[[#This Row],[Column194]]=0,"",Table4[Column194])</f>
        <v/>
      </c>
      <c r="GO15" t="str">
        <f>IF(Table4[[#This Row],[Column195]]=0,"",Table4[Column195])</f>
        <v/>
      </c>
      <c r="GP15" t="str">
        <f>IF(Table4[[#This Row],[Column196]]=0,"",Table4[Column196])</f>
        <v/>
      </c>
      <c r="GQ15" t="str">
        <f>IF(Table4[[#This Row],[Column197]]=0,"",Table4[Column197])</f>
        <v/>
      </c>
      <c r="GR15" t="str">
        <f>IF(Table4[[#This Row],[Column198]]=0,"",Table4[Column198])</f>
        <v/>
      </c>
      <c r="GS15" t="str">
        <f>IF(Table4[[#This Row],[Column199]]=0,"",Table4[Column199])</f>
        <v/>
      </c>
      <c r="GT15" t="str">
        <f>IF(Table4[[#This Row],[Column200]]=0,"",Table4[Column200])</f>
        <v/>
      </c>
      <c r="GU15" t="str">
        <f>IF(Table4[[#This Row],[Column201]]=0,"",Table4[Column201])</f>
        <v/>
      </c>
      <c r="GV15" t="str">
        <f>IF(Table4[[#This Row],[Column202]]=0,"",Table4[Column202])</f>
        <v/>
      </c>
      <c r="GW15" t="str">
        <f>IF(Table4[[#This Row],[Column203]]=0,"",Table4[Column203])</f>
        <v/>
      </c>
      <c r="GX15" t="str">
        <f>IF(Table4[[#This Row],[Conversions]]=0,"",Table4[Conversions])</f>
        <v/>
      </c>
      <c r="GY15" s="2" t="e">
        <f>Table43[[#This Row],[Conversions]]*B$2</f>
        <v>#VALUE!</v>
      </c>
      <c r="GZ15">
        <f>SUM(COUNTIF(Table43[[#This Row],[Path]:[Column203]],{"*e*","social"}))</f>
        <v>0</v>
      </c>
      <c r="HA15">
        <f>IF(Table43[[#This Row],[Path]]=A$2,1,0)</f>
        <v>0</v>
      </c>
      <c r="HB15">
        <f>IF(Table43[[#This Row],[Path]]=A$3,1,0)</f>
        <v>0</v>
      </c>
      <c r="HC15">
        <f>IF(Table43[[#This Row],[Path]]=A$4,1,0)</f>
        <v>0</v>
      </c>
      <c r="HD15">
        <f>IF(Table43[[#This Row],[Path]]=A$5,1,0)</f>
        <v>0</v>
      </c>
      <c r="HE15">
        <f>IF(Table43[[#This Row],[Path]]=A$6,1,0)</f>
        <v>0</v>
      </c>
      <c r="HF15">
        <f>IF(Table43[[#This Row],[Path]]=A$7,1,0)</f>
        <v>0</v>
      </c>
      <c r="HG15" s="1">
        <f>COUNTIF(Table43[[#This Row],[Path]:[Column203]],A$2)</f>
        <v>0</v>
      </c>
      <c r="HH15" s="1">
        <f>COUNTIF(Table43[[#This Row],[Path]:[Column203]],A$3)</f>
        <v>0</v>
      </c>
      <c r="HI15" s="1">
        <f>COUNTIF(Table43[[#This Row],[Path]:[Column203]],A$4)</f>
        <v>0</v>
      </c>
      <c r="HJ15" s="5">
        <f>COUNTIF(Table43[[#This Row],[Path]:[Column203]],A$5)</f>
        <v>0</v>
      </c>
      <c r="HK15" s="5">
        <f>COUNTIF(Table43[[#This Row],[Path]:[Column203]],A$6)</f>
        <v>0</v>
      </c>
      <c r="HL15" s="5">
        <f>COUNTIF(Table43[[#This Row],[Path]:[Column203]],A$7)</f>
        <v>0</v>
      </c>
      <c r="HM15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15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15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15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15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15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15" s="4" t="e">
        <f>Table43[[#This Row],[IncrementalOrganic Attribution Ratio]]*Table43[[#This Row],[Total Revenue]]</f>
        <v>#VALUE!</v>
      </c>
      <c r="HT15" s="4" t="e">
        <f>Table43[[#This Row],[BrandIntention Attribution Ratio]]*Table43[[#This Row],[Total Revenue]]</f>
        <v>#VALUE!</v>
      </c>
      <c r="HU15" s="4" t="e">
        <f>Table43[[#This Row],[Incrementalcpc Attribution Ratio]]*Table43[[#This Row],[Total Revenue]]</f>
        <v>#VALUE!</v>
      </c>
      <c r="HV15" s="4" t="e">
        <f>Table43[[#This Row],[Feeds Attribution Ratio]]*Table43[[#This Row],[Total Revenue]]</f>
        <v>#VALUE!</v>
      </c>
      <c r="HW15" s="4" t="e">
        <f>Table43[[#This Row],[Referrals Attribution Ratio]]*Table43[[#This Row],[Total Revenue]]</f>
        <v>#VALUE!</v>
      </c>
      <c r="HX15" s="4" t="e">
        <f>Table43[[#This Row],[Social Attribution Ratio]]*Table43[[#This Row],[Total Revenue]]</f>
        <v>#VALUE!</v>
      </c>
      <c r="HY15" s="18">
        <f>SUM(Table43[[#This Row],[IncrementalOrganic Attribution Ratio]:[Social Attribution Ratio]])</f>
        <v>0</v>
      </c>
    </row>
    <row r="16" spans="1:233" x14ac:dyDescent="0.25">
      <c r="B16" t="str">
        <f>IF(Table4[[#This Row],[Path]]=0,"",Table4[Path])</f>
        <v/>
      </c>
      <c r="C16" t="str">
        <f>IF(Table4[[#This Row],[Column1]]=0,"",Table4[Column1])</f>
        <v/>
      </c>
      <c r="D16" t="str">
        <f>IF(Table4[[#This Row],[Column2]]=0,"",Table4[Column2])</f>
        <v/>
      </c>
      <c r="E16" t="str">
        <f>IF(Table4[[#This Row],[Column3]]=0,"",Table4[Column3])</f>
        <v/>
      </c>
      <c r="F16" t="str">
        <f>IF(Table4[[#This Row],[Column4]]=0,"",Table4[Column4])</f>
        <v/>
      </c>
      <c r="G16" t="str">
        <f>IF(Table4[[#This Row],[Column5]]=0,"",Table4[Column5])</f>
        <v/>
      </c>
      <c r="H16" t="str">
        <f>IF(Table4[[#This Row],[Column6]]=0,"",Table4[Column6])</f>
        <v/>
      </c>
      <c r="I16" t="str">
        <f>IF(Table4[[#This Row],[Column7]]=0,"",Table4[Column7])</f>
        <v/>
      </c>
      <c r="J16" t="str">
        <f>IF(Table4[[#This Row],[Column8]]=0,"",Table4[Column8])</f>
        <v/>
      </c>
      <c r="K16" t="str">
        <f>IF(Table4[[#This Row],[Column9]]=0,"",Table4[Column9])</f>
        <v/>
      </c>
      <c r="L16" t="str">
        <f>IF(Table4[[#This Row],[Column10]]=0,"",Table4[Column10])</f>
        <v/>
      </c>
      <c r="M16" t="str">
        <f>IF(Table4[[#This Row],[Column11]]=0,"",Table4[Column11])</f>
        <v/>
      </c>
      <c r="N16" t="str">
        <f>IF(Table4[[#This Row],[Column12]]=0,"",Table4[Column12])</f>
        <v/>
      </c>
      <c r="O16" t="str">
        <f>IF(Table4[[#This Row],[Column13]]=0,"",Table4[Column13])</f>
        <v/>
      </c>
      <c r="P16" t="str">
        <f>IF(Table4[[#This Row],[Column14]]=0,"",Table4[Column14])</f>
        <v/>
      </c>
      <c r="Q16" t="str">
        <f>IF(Table4[[#This Row],[Column15]]=0,"",Table4[Column15])</f>
        <v/>
      </c>
      <c r="R16" t="str">
        <f>IF(Table4[[#This Row],[Column16]]=0,"",Table4[Column16])</f>
        <v/>
      </c>
      <c r="S16" t="str">
        <f>IF(Table4[[#This Row],[Column17]]=0,"",Table4[Column17])</f>
        <v/>
      </c>
      <c r="T16" t="str">
        <f>IF(Table4[[#This Row],[Column18]]=0,"",Table4[Column18])</f>
        <v/>
      </c>
      <c r="U16" t="str">
        <f>IF(Table4[[#This Row],[Column19]]=0,"",Table4[Column19])</f>
        <v/>
      </c>
      <c r="V16" t="str">
        <f>IF(Table4[[#This Row],[Column20]]=0,"",Table4[Column20])</f>
        <v/>
      </c>
      <c r="W16" t="str">
        <f>IF(Table4[[#This Row],[Column21]]=0,"",Table4[Column21])</f>
        <v/>
      </c>
      <c r="X16" t="str">
        <f>IF(Table4[[#This Row],[Column22]]=0,"",Table4[Column22])</f>
        <v/>
      </c>
      <c r="Y16" t="str">
        <f>IF(Table4[[#This Row],[Column23]]=0,"",Table4[Column23])</f>
        <v/>
      </c>
      <c r="Z16" t="str">
        <f>IF(Table4[[#This Row],[Column24]]=0,"",Table4[Column24])</f>
        <v/>
      </c>
      <c r="AA16" t="str">
        <f>IF(Table4[[#This Row],[Column25]]=0,"",Table4[Column25])</f>
        <v/>
      </c>
      <c r="AB16" t="str">
        <f>IF(Table4[[#This Row],[Column26]]=0,"",Table4[Column26])</f>
        <v/>
      </c>
      <c r="AC16" t="str">
        <f>IF(Table4[[#This Row],[Column27]]=0,"",Table4[Column27])</f>
        <v/>
      </c>
      <c r="AD16" t="str">
        <f>IF(Table4[[#This Row],[Column28]]=0,"",Table4[Column28])</f>
        <v/>
      </c>
      <c r="AE16" t="str">
        <f>IF(Table4[[#This Row],[Column29]]=0,"",Table4[Column29])</f>
        <v/>
      </c>
      <c r="AF16" t="str">
        <f>IF(Table4[[#This Row],[Column30]]=0,"",Table4[Column30])</f>
        <v/>
      </c>
      <c r="AG16" t="str">
        <f>IF(Table4[[#This Row],[Column31]]=0,"",Table4[Column31])</f>
        <v/>
      </c>
      <c r="AH16" t="str">
        <f>IF(Table4[[#This Row],[Column32]]=0,"",Table4[Column32])</f>
        <v/>
      </c>
      <c r="AI16" t="str">
        <f>IF(Table4[[#This Row],[Column33]]=0,"",Table4[Column33])</f>
        <v/>
      </c>
      <c r="AJ16" t="str">
        <f>IF(Table4[[#This Row],[Column34]]=0,"",Table4[Column34])</f>
        <v/>
      </c>
      <c r="AK16" t="str">
        <f>IF(Table4[[#This Row],[Column35]]=0,"",Table4[Column35])</f>
        <v/>
      </c>
      <c r="AL16" t="str">
        <f>IF(Table4[[#This Row],[Column36]]=0,"",Table4[Column36])</f>
        <v/>
      </c>
      <c r="AM16" t="str">
        <f>IF(Table4[[#This Row],[Column37]]=0,"",Table4[Column37])</f>
        <v/>
      </c>
      <c r="AN16" t="str">
        <f>IF(Table4[[#This Row],[Column38]]=0,"",Table4[Column38])</f>
        <v/>
      </c>
      <c r="AO16" t="str">
        <f>IF(Table4[[#This Row],[Column39]]=0,"",Table4[Column39])</f>
        <v/>
      </c>
      <c r="AP16" t="str">
        <f>IF(Table4[[#This Row],[Column40]]=0,"",Table4[Column40])</f>
        <v/>
      </c>
      <c r="AQ16" t="str">
        <f>IF(Table4[[#This Row],[Column41]]=0,"",Table4[Column41])</f>
        <v/>
      </c>
      <c r="AR16" t="str">
        <f>IF(Table4[[#This Row],[Column42]]=0,"",Table4[Column42])</f>
        <v/>
      </c>
      <c r="AS16" t="str">
        <f>IF(Table4[[#This Row],[Column43]]=0,"",Table4[Column43])</f>
        <v/>
      </c>
      <c r="AT16" t="str">
        <f>IF(Table4[[#This Row],[Column44]]=0,"",Table4[Column44])</f>
        <v/>
      </c>
      <c r="AU16" t="str">
        <f>IF(Table4[[#This Row],[Column45]]=0,"",Table4[Column45])</f>
        <v/>
      </c>
      <c r="AV16" t="str">
        <f>IF(Table4[[#This Row],[Column46]]=0,"",Table4[Column46])</f>
        <v/>
      </c>
      <c r="AW16" t="str">
        <f>IF(Table4[[#This Row],[Column47]]=0,"",Table4[Column47])</f>
        <v/>
      </c>
      <c r="AX16" t="str">
        <f>IF(Table4[[#This Row],[Column48]]=0,"",Table4[Column48])</f>
        <v/>
      </c>
      <c r="AY16" t="str">
        <f>IF(Table4[[#This Row],[Column49]]=0,"",Table4[Column49])</f>
        <v/>
      </c>
      <c r="AZ16" t="str">
        <f>IF(Table4[[#This Row],[Column50]]=0,"",Table4[Column50])</f>
        <v/>
      </c>
      <c r="BA16" t="str">
        <f>IF(Table4[[#This Row],[Column51]]=0,"",Table4[Column51])</f>
        <v/>
      </c>
      <c r="BB16" t="str">
        <f>IF(Table4[[#This Row],[Column52]]=0,"",Table4[Column52])</f>
        <v/>
      </c>
      <c r="BC16" t="str">
        <f>IF(Table4[[#This Row],[Column53]]=0,"",Table4[Column53])</f>
        <v/>
      </c>
      <c r="BD16" t="str">
        <f>IF(Table4[[#This Row],[Column54]]=0,"",Table4[Column54])</f>
        <v/>
      </c>
      <c r="BE16" t="str">
        <f>IF(Table4[[#This Row],[Column55]]=0,"",Table4[Column55])</f>
        <v/>
      </c>
      <c r="BF16" t="str">
        <f>IF(Table4[[#This Row],[Column56]]=0,"",Table4[Column56])</f>
        <v/>
      </c>
      <c r="BG16" t="str">
        <f>IF(Table4[[#This Row],[Column57]]=0,"",Table4[Column57])</f>
        <v/>
      </c>
      <c r="BH16" t="str">
        <f>IF(Table4[[#This Row],[Column58]]=0,"",Table4[Column58])</f>
        <v/>
      </c>
      <c r="BI16" t="str">
        <f>IF(Table4[[#This Row],[Column59]]=0,"",Table4[Column59])</f>
        <v/>
      </c>
      <c r="BJ16" t="str">
        <f>IF(Table4[[#This Row],[Column60]]=0,"",Table4[Column60])</f>
        <v/>
      </c>
      <c r="BK16" t="str">
        <f>IF(Table4[[#This Row],[Column61]]=0,"",Table4[Column61])</f>
        <v/>
      </c>
      <c r="BL16" t="str">
        <f>IF(Table4[[#This Row],[Column62]]=0,"",Table4[Column62])</f>
        <v/>
      </c>
      <c r="BM16" t="str">
        <f>IF(Table4[[#This Row],[Column63]]=0,"",Table4[Column63])</f>
        <v/>
      </c>
      <c r="BN16" t="str">
        <f>IF(Table4[[#This Row],[Column64]]=0,"",Table4[Column64])</f>
        <v/>
      </c>
      <c r="BO16" t="str">
        <f>IF(Table4[[#This Row],[Column65]]=0,"",Table4[Column65])</f>
        <v/>
      </c>
      <c r="BP16" t="str">
        <f>IF(Table4[[#This Row],[Column66]]=0,"",Table4[Column66])</f>
        <v/>
      </c>
      <c r="BQ16" t="str">
        <f>IF(Table4[[#This Row],[Column67]]=0,"",Table4[Column67])</f>
        <v/>
      </c>
      <c r="BR16" t="str">
        <f>IF(Table4[[#This Row],[Column68]]=0,"",Table4[Column68])</f>
        <v/>
      </c>
      <c r="BS16" t="str">
        <f>IF(Table4[[#This Row],[Column69]]=0,"",Table4[Column69])</f>
        <v/>
      </c>
      <c r="BT16" t="str">
        <f>IF(Table4[[#This Row],[Column70]]=0,"",Table4[Column70])</f>
        <v/>
      </c>
      <c r="BU16" t="str">
        <f>IF(Table4[[#This Row],[Column71]]=0,"",Table4[Column71])</f>
        <v/>
      </c>
      <c r="BV16" t="str">
        <f>IF(Table4[[#This Row],[Column72]]=0,"",Table4[Column72])</f>
        <v/>
      </c>
      <c r="BW16" t="str">
        <f>IF(Table4[[#This Row],[Column73]]=0,"",Table4[Column73])</f>
        <v/>
      </c>
      <c r="BX16" t="str">
        <f>IF(Table4[[#This Row],[Column74]]=0,"",Table4[Column74])</f>
        <v/>
      </c>
      <c r="BY16" t="str">
        <f>IF(Table4[[#This Row],[Column75]]=0,"",Table4[Column75])</f>
        <v/>
      </c>
      <c r="BZ16" t="str">
        <f>IF(Table4[[#This Row],[Column76]]=0,"",Table4[Column76])</f>
        <v/>
      </c>
      <c r="CA16" t="str">
        <f>IF(Table4[[#This Row],[Column77]]=0,"",Table4[Column77])</f>
        <v/>
      </c>
      <c r="CB16" t="str">
        <f>IF(Table4[[#This Row],[Column78]]=0,"",Table4[Column78])</f>
        <v/>
      </c>
      <c r="CC16" t="str">
        <f>IF(Table4[[#This Row],[Column79]]=0,"",Table4[Column79])</f>
        <v/>
      </c>
      <c r="CD16" t="str">
        <f>IF(Table4[[#This Row],[Column80]]=0,"",Table4[Column80])</f>
        <v/>
      </c>
      <c r="CE16" t="str">
        <f>IF(Table4[[#This Row],[Column81]]=0,"",Table4[Column81])</f>
        <v/>
      </c>
      <c r="CF16" t="str">
        <f>IF(Table4[[#This Row],[Column82]]=0,"",Table4[Column82])</f>
        <v/>
      </c>
      <c r="CG16" t="str">
        <f>IF(Table4[[#This Row],[Column83]]=0,"",Table4[Column83])</f>
        <v/>
      </c>
      <c r="CH16" t="str">
        <f>IF(Table4[[#This Row],[Column84]]=0,"",Table4[Column84])</f>
        <v/>
      </c>
      <c r="CI16" t="str">
        <f>IF(Table4[[#This Row],[Column85]]=0,"",Table4[Column85])</f>
        <v/>
      </c>
      <c r="CJ16" t="str">
        <f>IF(Table4[[#This Row],[Column86]]=0,"",Table4[Column86])</f>
        <v/>
      </c>
      <c r="CK16" t="str">
        <f>IF(Table4[[#This Row],[Column87]]=0,"",Table4[Column87])</f>
        <v/>
      </c>
      <c r="CL16" t="str">
        <f>IF(Table4[[#This Row],[Column88]]=0,"",Table4[Column88])</f>
        <v/>
      </c>
      <c r="CM16" t="str">
        <f>IF(Table4[[#This Row],[Column89]]=0,"",Table4[Column89])</f>
        <v/>
      </c>
      <c r="CN16" t="str">
        <f>IF(Table4[[#This Row],[Column90]]=0,"",Table4[Column90])</f>
        <v/>
      </c>
      <c r="CO16" t="str">
        <f>IF(Table4[[#This Row],[Column91]]=0,"",Table4[Column91])</f>
        <v/>
      </c>
      <c r="CP16" t="str">
        <f>IF(Table4[[#This Row],[Column92]]=0,"",Table4[Column92])</f>
        <v/>
      </c>
      <c r="CQ16" t="str">
        <f>IF(Table4[[#This Row],[Column93]]=0,"",Table4[Column93])</f>
        <v/>
      </c>
      <c r="CR16" t="str">
        <f>IF(Table4[[#This Row],[Column94]]=0,"",Table4[Column94])</f>
        <v/>
      </c>
      <c r="CS16" t="str">
        <f>IF(Table4[[#This Row],[Column95]]=0,"",Table4[Column95])</f>
        <v/>
      </c>
      <c r="CT16" t="str">
        <f>IF(Table4[[#This Row],[Column96]]=0,"",Table4[Column96])</f>
        <v/>
      </c>
      <c r="CU16" t="str">
        <f>IF(Table4[[#This Row],[Column97]]=0,"",Table4[Column97])</f>
        <v/>
      </c>
      <c r="CV16" t="str">
        <f>IF(Table4[[#This Row],[Column98]]=0,"",Table4[Column98])</f>
        <v/>
      </c>
      <c r="CW16" t="str">
        <f>IF(Table4[[#This Row],[Column99]]=0,"",Table4[Column99])</f>
        <v/>
      </c>
      <c r="CX16" t="str">
        <f>IF(Table4[[#This Row],[Column100]]=0,"",Table4[Column100])</f>
        <v/>
      </c>
      <c r="CY16" t="str">
        <f>IF(Table4[[#This Row],[Column101]]=0,"",Table4[Column101])</f>
        <v/>
      </c>
      <c r="CZ16" t="str">
        <f>IF(Table4[[#This Row],[Column102]]=0,"",Table4[Column102])</f>
        <v/>
      </c>
      <c r="DA16" t="str">
        <f>IF(Table4[[#This Row],[Column103]]=0,"",Table4[Column103])</f>
        <v/>
      </c>
      <c r="DB16" t="str">
        <f>IF(Table4[[#This Row],[Column104]]=0,"",Table4[Column104])</f>
        <v/>
      </c>
      <c r="DC16" t="str">
        <f>IF(Table4[[#This Row],[Column105]]=0,"",Table4[Column105])</f>
        <v/>
      </c>
      <c r="DD16" t="str">
        <f>IF(Table4[[#This Row],[Column106]]=0,"",Table4[Column106])</f>
        <v/>
      </c>
      <c r="DE16" t="str">
        <f>IF(Table4[[#This Row],[Column107]]=0,"",Table4[Column107])</f>
        <v/>
      </c>
      <c r="DF16" t="str">
        <f>IF(Table4[[#This Row],[Column108]]=0,"",Table4[Column108])</f>
        <v/>
      </c>
      <c r="DG16" t="str">
        <f>IF(Table4[[#This Row],[Column109]]=0,"",Table4[Column109])</f>
        <v/>
      </c>
      <c r="DH16" t="str">
        <f>IF(Table4[[#This Row],[Column110]]=0,"",Table4[Column110])</f>
        <v/>
      </c>
      <c r="DI16" t="str">
        <f>IF(Table4[[#This Row],[Column111]]=0,"",Table4[Column111])</f>
        <v/>
      </c>
      <c r="DJ16" t="str">
        <f>IF(Table4[[#This Row],[Column112]]=0,"",Table4[Column112])</f>
        <v/>
      </c>
      <c r="DK16" t="str">
        <f>IF(Table4[[#This Row],[Column113]]=0,"",Table4[Column113])</f>
        <v/>
      </c>
      <c r="DL16" t="str">
        <f>IF(Table4[[#This Row],[Column114]]=0,"",Table4[Column114])</f>
        <v/>
      </c>
      <c r="DM16" t="str">
        <f>IF(Table4[[#This Row],[Column115]]=0,"",Table4[Column115])</f>
        <v/>
      </c>
      <c r="DN16" t="str">
        <f>IF(Table4[[#This Row],[Column116]]=0,"",Table4[Column116])</f>
        <v/>
      </c>
      <c r="DO16" t="str">
        <f>IF(Table4[[#This Row],[Column117]]=0,"",Table4[Column117])</f>
        <v/>
      </c>
      <c r="DP16" t="str">
        <f>IF(Table4[[#This Row],[Column118]]=0,"",Table4[Column118])</f>
        <v/>
      </c>
      <c r="DQ16" t="str">
        <f>IF(Table4[[#This Row],[Column119]]=0,"",Table4[Column119])</f>
        <v/>
      </c>
      <c r="DR16" t="str">
        <f>IF(Table4[[#This Row],[Column120]]=0,"",Table4[Column120])</f>
        <v/>
      </c>
      <c r="DS16" t="str">
        <f>IF(Table4[[#This Row],[Column121]]=0,"",Table4[Column121])</f>
        <v/>
      </c>
      <c r="DT16" t="str">
        <f>IF(Table4[[#This Row],[Column122]]=0,"",Table4[Column122])</f>
        <v/>
      </c>
      <c r="DU16" t="str">
        <f>IF(Table4[[#This Row],[Column123]]=0,"",Table4[Column123])</f>
        <v/>
      </c>
      <c r="DV16" t="str">
        <f>IF(Table4[[#This Row],[Column124]]=0,"",Table4[Column124])</f>
        <v/>
      </c>
      <c r="DW16" t="str">
        <f>IF(Table4[[#This Row],[Column125]]=0,"",Table4[Column125])</f>
        <v/>
      </c>
      <c r="DX16" t="str">
        <f>IF(Table4[[#This Row],[Column126]]=0,"",Table4[Column126])</f>
        <v/>
      </c>
      <c r="DY16" t="str">
        <f>IF(Table4[[#This Row],[Column127]]=0,"",Table4[Column127])</f>
        <v/>
      </c>
      <c r="DZ16" t="str">
        <f>IF(Table4[[#This Row],[Column128]]=0,"",Table4[Column128])</f>
        <v/>
      </c>
      <c r="EA16" t="str">
        <f>IF(Table4[[#This Row],[Column129]]=0,"",Table4[Column129])</f>
        <v/>
      </c>
      <c r="EB16" t="str">
        <f>IF(Table4[[#This Row],[Column130]]=0,"",Table4[Column130])</f>
        <v/>
      </c>
      <c r="EC16" t="str">
        <f>IF(Table4[[#This Row],[Column131]]=0,"",Table4[Column131])</f>
        <v/>
      </c>
      <c r="ED16" t="str">
        <f>IF(Table4[[#This Row],[Column132]]=0,"",Table4[Column132])</f>
        <v/>
      </c>
      <c r="EE16" t="str">
        <f>IF(Table4[[#This Row],[Column133]]=0,"",Table4[Column133])</f>
        <v/>
      </c>
      <c r="EF16" t="str">
        <f>IF(Table4[[#This Row],[Column134]]=0,"",Table4[Column134])</f>
        <v/>
      </c>
      <c r="EG16" t="str">
        <f>IF(Table4[[#This Row],[Column135]]=0,"",Table4[Column135])</f>
        <v/>
      </c>
      <c r="EH16" t="str">
        <f>IF(Table4[[#This Row],[Column136]]=0,"",Table4[Column136])</f>
        <v/>
      </c>
      <c r="EI16" t="str">
        <f>IF(Table4[[#This Row],[Column137]]=0,"",Table4[Column137])</f>
        <v/>
      </c>
      <c r="EJ16" t="str">
        <f>IF(Table4[[#This Row],[Column138]]=0,"",Table4[Column138])</f>
        <v/>
      </c>
      <c r="EK16" t="str">
        <f>IF(Table4[[#This Row],[Column139]]=0,"",Table4[Column139])</f>
        <v/>
      </c>
      <c r="EL16" t="str">
        <f>IF(Table4[[#This Row],[Column140]]=0,"",Table4[Column140])</f>
        <v/>
      </c>
      <c r="EM16" t="str">
        <f>IF(Table4[[#This Row],[Column141]]=0,"",Table4[Column141])</f>
        <v/>
      </c>
      <c r="EN16" t="str">
        <f>IF(Table4[[#This Row],[Column142]]=0,"",Table4[Column142])</f>
        <v/>
      </c>
      <c r="EO16" t="str">
        <f>IF(Table4[[#This Row],[Column143]]=0,"",Table4[Column143])</f>
        <v/>
      </c>
      <c r="EP16" t="str">
        <f>IF(Table4[[#This Row],[Column144]]=0,"",Table4[Column144])</f>
        <v/>
      </c>
      <c r="EQ16" t="str">
        <f>IF(Table4[[#This Row],[Column145]]=0,"",Table4[Column145])</f>
        <v/>
      </c>
      <c r="ER16" t="str">
        <f>IF(Table4[[#This Row],[Column146]]=0,"",Table4[Column146])</f>
        <v/>
      </c>
      <c r="ES16" t="str">
        <f>IF(Table4[[#This Row],[Column147]]=0,"",Table4[Column147])</f>
        <v/>
      </c>
      <c r="ET16" t="str">
        <f>IF(Table4[[#This Row],[Column148]]=0,"",Table4[Column148])</f>
        <v/>
      </c>
      <c r="EU16" t="str">
        <f>IF(Table4[[#This Row],[Column149]]=0,"",Table4[Column149])</f>
        <v/>
      </c>
      <c r="EV16" t="str">
        <f>IF(Table4[[#This Row],[Column150]]=0,"",Table4[Column150])</f>
        <v/>
      </c>
      <c r="EW16" t="str">
        <f>IF(Table4[[#This Row],[Column151]]=0,"",Table4[Column151])</f>
        <v/>
      </c>
      <c r="EX16" t="str">
        <f>IF(Table4[[#This Row],[Column152]]=0,"",Table4[Column152])</f>
        <v/>
      </c>
      <c r="EY16" t="str">
        <f>IF(Table4[[#This Row],[Column153]]=0,"",Table4[Column153])</f>
        <v/>
      </c>
      <c r="EZ16" t="str">
        <f>IF(Table4[[#This Row],[Column154]]=0,"",Table4[Column154])</f>
        <v/>
      </c>
      <c r="FA16" t="str">
        <f>IF(Table4[[#This Row],[Column155]]=0,"",Table4[Column155])</f>
        <v/>
      </c>
      <c r="FB16" t="str">
        <f>IF(Table4[[#This Row],[Column156]]=0,"",Table4[Column156])</f>
        <v/>
      </c>
      <c r="FC16" t="str">
        <f>IF(Table4[[#This Row],[Column157]]=0,"",Table4[Column157])</f>
        <v/>
      </c>
      <c r="FD16" t="str">
        <f>IF(Table4[[#This Row],[Column158]]=0,"",Table4[Column158])</f>
        <v/>
      </c>
      <c r="FE16" t="str">
        <f>IF(Table4[[#This Row],[Column159]]=0,"",Table4[Column159])</f>
        <v/>
      </c>
      <c r="FF16" t="str">
        <f>IF(Table4[[#This Row],[Column160]]=0,"",Table4[Column160])</f>
        <v/>
      </c>
      <c r="FG16" t="str">
        <f>IF(Table4[[#This Row],[Column161]]=0,"",Table4[Column161])</f>
        <v/>
      </c>
      <c r="FH16" t="str">
        <f>IF(Table4[[#This Row],[Column162]]=0,"",Table4[Column162])</f>
        <v/>
      </c>
      <c r="FI16" t="str">
        <f>IF(Table4[[#This Row],[Column163]]=0,"",Table4[Column163])</f>
        <v/>
      </c>
      <c r="FJ16" t="str">
        <f>IF(Table4[[#This Row],[Column164]]=0,"",Table4[Column164])</f>
        <v/>
      </c>
      <c r="FK16" t="str">
        <f>IF(Table4[[#This Row],[Column165]]=0,"",Table4[Column165])</f>
        <v/>
      </c>
      <c r="FL16" t="str">
        <f>IF(Table4[[#This Row],[Column166]]=0,"",Table4[Column166])</f>
        <v/>
      </c>
      <c r="FM16" t="str">
        <f>IF(Table4[[#This Row],[Column167]]=0,"",Table4[Column167])</f>
        <v/>
      </c>
      <c r="FN16" t="str">
        <f>IF(Table4[[#This Row],[Column168]]=0,"",Table4[Column168])</f>
        <v/>
      </c>
      <c r="FO16" t="str">
        <f>IF(Table4[[#This Row],[Column169]]=0,"",Table4[Column169])</f>
        <v/>
      </c>
      <c r="FP16" t="str">
        <f>IF(Table4[[#This Row],[Column170]]=0,"",Table4[Column170])</f>
        <v/>
      </c>
      <c r="FQ16" t="str">
        <f>IF(Table4[[#This Row],[Column171]]=0,"",Table4[Column171])</f>
        <v/>
      </c>
      <c r="FR16" t="str">
        <f>IF(Table4[[#This Row],[Column172]]=0,"",Table4[Column172])</f>
        <v/>
      </c>
      <c r="FS16" t="str">
        <f>IF(Table4[[#This Row],[Column173]]=0,"",Table4[Column173])</f>
        <v/>
      </c>
      <c r="FT16" t="str">
        <f>IF(Table4[[#This Row],[Column174]]=0,"",Table4[Column174])</f>
        <v/>
      </c>
      <c r="FU16" t="str">
        <f>IF(Table4[[#This Row],[Column175]]=0,"",Table4[Column175])</f>
        <v/>
      </c>
      <c r="FV16" t="str">
        <f>IF(Table4[[#This Row],[Column176]]=0,"",Table4[Column176])</f>
        <v/>
      </c>
      <c r="FW16" t="str">
        <f>IF(Table4[[#This Row],[Column177]]=0,"",Table4[Column177])</f>
        <v/>
      </c>
      <c r="FX16" t="str">
        <f>IF(Table4[[#This Row],[Column178]]=0,"",Table4[Column178])</f>
        <v/>
      </c>
      <c r="FY16" t="str">
        <f>IF(Table4[[#This Row],[Column179]]=0,"",Table4[Column179])</f>
        <v/>
      </c>
      <c r="FZ16" t="str">
        <f>IF(Table4[[#This Row],[Column180]]=0,"",Table4[Column180])</f>
        <v/>
      </c>
      <c r="GA16" t="str">
        <f>IF(Table4[[#This Row],[Column181]]=0,"",Table4[Column181])</f>
        <v/>
      </c>
      <c r="GB16" t="str">
        <f>IF(Table4[[#This Row],[Column182]]=0,"",Table4[Column182])</f>
        <v/>
      </c>
      <c r="GC16" t="str">
        <f>IF(Table4[[#This Row],[Column183]]=0,"",Table4[Column183])</f>
        <v/>
      </c>
      <c r="GD16" t="str">
        <f>IF(Table4[[#This Row],[Column184]]=0,"",Table4[Column184])</f>
        <v/>
      </c>
      <c r="GE16" t="str">
        <f>IF(Table4[[#This Row],[Column185]]=0,"",Table4[Column185])</f>
        <v/>
      </c>
      <c r="GF16" t="str">
        <f>IF(Table4[[#This Row],[Column186]]=0,"",Table4[Column186])</f>
        <v/>
      </c>
      <c r="GG16" t="str">
        <f>IF(Table4[[#This Row],[Column187]]=0,"",Table4[Column187])</f>
        <v/>
      </c>
      <c r="GH16" t="str">
        <f>IF(Table4[[#This Row],[Column188]]=0,"",Table4[Column188])</f>
        <v/>
      </c>
      <c r="GI16" t="str">
        <f>IF(Table4[[#This Row],[Column189]]=0,"",Table4[Column189])</f>
        <v/>
      </c>
      <c r="GJ16" t="str">
        <f>IF(Table4[[#This Row],[Column190]]=0,"",Table4[Column190])</f>
        <v/>
      </c>
      <c r="GK16" t="str">
        <f>IF(Table4[[#This Row],[Column191]]=0,"",Table4[Column191])</f>
        <v/>
      </c>
      <c r="GL16" t="str">
        <f>IF(Table4[[#This Row],[Column192]]=0,"",Table4[Column192])</f>
        <v/>
      </c>
      <c r="GM16" t="str">
        <f>IF(Table4[[#This Row],[Column193]]=0,"",Table4[Column193])</f>
        <v/>
      </c>
      <c r="GN16" t="str">
        <f>IF(Table4[[#This Row],[Column194]]=0,"",Table4[Column194])</f>
        <v/>
      </c>
      <c r="GO16" t="str">
        <f>IF(Table4[[#This Row],[Column195]]=0,"",Table4[Column195])</f>
        <v/>
      </c>
      <c r="GP16" t="str">
        <f>IF(Table4[[#This Row],[Column196]]=0,"",Table4[Column196])</f>
        <v/>
      </c>
      <c r="GQ16" t="str">
        <f>IF(Table4[[#This Row],[Column197]]=0,"",Table4[Column197])</f>
        <v/>
      </c>
      <c r="GR16" t="str">
        <f>IF(Table4[[#This Row],[Column198]]=0,"",Table4[Column198])</f>
        <v/>
      </c>
      <c r="GS16" t="str">
        <f>IF(Table4[[#This Row],[Column199]]=0,"",Table4[Column199])</f>
        <v/>
      </c>
      <c r="GT16" t="str">
        <f>IF(Table4[[#This Row],[Column200]]=0,"",Table4[Column200])</f>
        <v/>
      </c>
      <c r="GU16" t="str">
        <f>IF(Table4[[#This Row],[Column201]]=0,"",Table4[Column201])</f>
        <v/>
      </c>
      <c r="GV16" t="str">
        <f>IF(Table4[[#This Row],[Column202]]=0,"",Table4[Column202])</f>
        <v/>
      </c>
      <c r="GW16" t="str">
        <f>IF(Table4[[#This Row],[Column203]]=0,"",Table4[Column203])</f>
        <v/>
      </c>
      <c r="GX16" t="str">
        <f>IF(Table4[[#This Row],[Conversions]]=0,"",Table4[Conversions])</f>
        <v/>
      </c>
      <c r="GY16" s="2" t="e">
        <f>Table43[[#This Row],[Conversions]]*B$2</f>
        <v>#VALUE!</v>
      </c>
      <c r="GZ16">
        <f>SUM(COUNTIF(Table43[[#This Row],[Path]:[Column203]],{"*e*","social"}))</f>
        <v>0</v>
      </c>
      <c r="HA16">
        <f>IF(Table43[[#This Row],[Path]]=A$2,1,0)</f>
        <v>0</v>
      </c>
      <c r="HB16">
        <f>IF(Table43[[#This Row],[Path]]=A$3,1,0)</f>
        <v>0</v>
      </c>
      <c r="HC16">
        <f>IF(Table43[[#This Row],[Path]]=A$4,1,0)</f>
        <v>0</v>
      </c>
      <c r="HD16">
        <f>IF(Table43[[#This Row],[Path]]=A$5,1,0)</f>
        <v>0</v>
      </c>
      <c r="HE16">
        <f>IF(Table43[[#This Row],[Path]]=A$6,1,0)</f>
        <v>0</v>
      </c>
      <c r="HF16">
        <f>IF(Table43[[#This Row],[Path]]=A$7,1,0)</f>
        <v>0</v>
      </c>
      <c r="HG16" s="1">
        <f>COUNTIF(Table43[[#This Row],[Path]:[Column203]],A$2)</f>
        <v>0</v>
      </c>
      <c r="HH16" s="1">
        <f>COUNTIF(Table43[[#This Row],[Path]:[Column203]],A$3)</f>
        <v>0</v>
      </c>
      <c r="HI16" s="1">
        <f>COUNTIF(Table43[[#This Row],[Path]:[Column203]],A$4)</f>
        <v>0</v>
      </c>
      <c r="HJ16" s="5">
        <f>COUNTIF(Table43[[#This Row],[Path]:[Column203]],A$5)</f>
        <v>0</v>
      </c>
      <c r="HK16" s="5">
        <f>COUNTIF(Table43[[#This Row],[Path]:[Column203]],A$6)</f>
        <v>0</v>
      </c>
      <c r="HL16" s="5">
        <f>COUNTIF(Table43[[#This Row],[Path]:[Column203]],A$7)</f>
        <v>0</v>
      </c>
      <c r="HM16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16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16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16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16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16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16" s="4" t="e">
        <f>Table43[[#This Row],[IncrementalOrganic Attribution Ratio]]*Table43[[#This Row],[Total Revenue]]</f>
        <v>#VALUE!</v>
      </c>
      <c r="HT16" s="4" t="e">
        <f>Table43[[#This Row],[BrandIntention Attribution Ratio]]*Table43[[#This Row],[Total Revenue]]</f>
        <v>#VALUE!</v>
      </c>
      <c r="HU16" s="4" t="e">
        <f>Table43[[#This Row],[Incrementalcpc Attribution Ratio]]*Table43[[#This Row],[Total Revenue]]</f>
        <v>#VALUE!</v>
      </c>
      <c r="HV16" s="4" t="e">
        <f>Table43[[#This Row],[Feeds Attribution Ratio]]*Table43[[#This Row],[Total Revenue]]</f>
        <v>#VALUE!</v>
      </c>
      <c r="HW16" s="4" t="e">
        <f>Table43[[#This Row],[Referrals Attribution Ratio]]*Table43[[#This Row],[Total Revenue]]</f>
        <v>#VALUE!</v>
      </c>
      <c r="HX16" s="4" t="e">
        <f>Table43[[#This Row],[Social Attribution Ratio]]*Table43[[#This Row],[Total Revenue]]</f>
        <v>#VALUE!</v>
      </c>
      <c r="HY16" s="18">
        <f>SUM(Table43[[#This Row],[IncrementalOrganic Attribution Ratio]:[Social Attribution Ratio]])</f>
        <v>0</v>
      </c>
    </row>
    <row r="17" spans="2:233" x14ac:dyDescent="0.25">
      <c r="B17" t="str">
        <f>IF(Table4[[#This Row],[Path]]=0,"",Table4[Path])</f>
        <v/>
      </c>
      <c r="C17" t="str">
        <f>IF(Table4[[#This Row],[Column1]]=0,"",Table4[Column1])</f>
        <v/>
      </c>
      <c r="D17" t="str">
        <f>IF(Table4[[#This Row],[Column2]]=0,"",Table4[Column2])</f>
        <v/>
      </c>
      <c r="E17" t="str">
        <f>IF(Table4[[#This Row],[Column3]]=0,"",Table4[Column3])</f>
        <v/>
      </c>
      <c r="F17" t="str">
        <f>IF(Table4[[#This Row],[Column4]]=0,"",Table4[Column4])</f>
        <v/>
      </c>
      <c r="G17" t="str">
        <f>IF(Table4[[#This Row],[Column5]]=0,"",Table4[Column5])</f>
        <v/>
      </c>
      <c r="H17" t="str">
        <f>IF(Table4[[#This Row],[Column6]]=0,"",Table4[Column6])</f>
        <v/>
      </c>
      <c r="I17" t="str">
        <f>IF(Table4[[#This Row],[Column7]]=0,"",Table4[Column7])</f>
        <v/>
      </c>
      <c r="J17" t="str">
        <f>IF(Table4[[#This Row],[Column8]]=0,"",Table4[Column8])</f>
        <v/>
      </c>
      <c r="K17" t="str">
        <f>IF(Table4[[#This Row],[Column9]]=0,"",Table4[Column9])</f>
        <v/>
      </c>
      <c r="L17" t="str">
        <f>IF(Table4[[#This Row],[Column10]]=0,"",Table4[Column10])</f>
        <v/>
      </c>
      <c r="M17" t="str">
        <f>IF(Table4[[#This Row],[Column11]]=0,"",Table4[Column11])</f>
        <v/>
      </c>
      <c r="N17" t="str">
        <f>IF(Table4[[#This Row],[Column12]]=0,"",Table4[Column12])</f>
        <v/>
      </c>
      <c r="O17" t="str">
        <f>IF(Table4[[#This Row],[Column13]]=0,"",Table4[Column13])</f>
        <v/>
      </c>
      <c r="P17" t="str">
        <f>IF(Table4[[#This Row],[Column14]]=0,"",Table4[Column14])</f>
        <v/>
      </c>
      <c r="Q17" t="str">
        <f>IF(Table4[[#This Row],[Column15]]=0,"",Table4[Column15])</f>
        <v/>
      </c>
      <c r="R17" t="str">
        <f>IF(Table4[[#This Row],[Column16]]=0,"",Table4[Column16])</f>
        <v/>
      </c>
      <c r="S17" t="str">
        <f>IF(Table4[[#This Row],[Column17]]=0,"",Table4[Column17])</f>
        <v/>
      </c>
      <c r="T17" t="str">
        <f>IF(Table4[[#This Row],[Column18]]=0,"",Table4[Column18])</f>
        <v/>
      </c>
      <c r="U17" t="str">
        <f>IF(Table4[[#This Row],[Column19]]=0,"",Table4[Column19])</f>
        <v/>
      </c>
      <c r="V17" t="str">
        <f>IF(Table4[[#This Row],[Column20]]=0,"",Table4[Column20])</f>
        <v/>
      </c>
      <c r="W17" t="str">
        <f>IF(Table4[[#This Row],[Column21]]=0,"",Table4[Column21])</f>
        <v/>
      </c>
      <c r="X17" t="str">
        <f>IF(Table4[[#This Row],[Column22]]=0,"",Table4[Column22])</f>
        <v/>
      </c>
      <c r="Y17" t="str">
        <f>IF(Table4[[#This Row],[Column23]]=0,"",Table4[Column23])</f>
        <v/>
      </c>
      <c r="Z17" t="str">
        <f>IF(Table4[[#This Row],[Column24]]=0,"",Table4[Column24])</f>
        <v/>
      </c>
      <c r="AA17" t="str">
        <f>IF(Table4[[#This Row],[Column25]]=0,"",Table4[Column25])</f>
        <v/>
      </c>
      <c r="AB17" t="str">
        <f>IF(Table4[[#This Row],[Column26]]=0,"",Table4[Column26])</f>
        <v/>
      </c>
      <c r="AC17" t="str">
        <f>IF(Table4[[#This Row],[Column27]]=0,"",Table4[Column27])</f>
        <v/>
      </c>
      <c r="AD17" t="str">
        <f>IF(Table4[[#This Row],[Column28]]=0,"",Table4[Column28])</f>
        <v/>
      </c>
      <c r="AE17" t="str">
        <f>IF(Table4[[#This Row],[Column29]]=0,"",Table4[Column29])</f>
        <v/>
      </c>
      <c r="AF17" t="str">
        <f>IF(Table4[[#This Row],[Column30]]=0,"",Table4[Column30])</f>
        <v/>
      </c>
      <c r="AG17" t="str">
        <f>IF(Table4[[#This Row],[Column31]]=0,"",Table4[Column31])</f>
        <v/>
      </c>
      <c r="AH17" t="str">
        <f>IF(Table4[[#This Row],[Column32]]=0,"",Table4[Column32])</f>
        <v/>
      </c>
      <c r="AI17" t="str">
        <f>IF(Table4[[#This Row],[Column33]]=0,"",Table4[Column33])</f>
        <v/>
      </c>
      <c r="AJ17" t="str">
        <f>IF(Table4[[#This Row],[Column34]]=0,"",Table4[Column34])</f>
        <v/>
      </c>
      <c r="AK17" t="str">
        <f>IF(Table4[[#This Row],[Column35]]=0,"",Table4[Column35])</f>
        <v/>
      </c>
      <c r="AL17" t="str">
        <f>IF(Table4[[#This Row],[Column36]]=0,"",Table4[Column36])</f>
        <v/>
      </c>
      <c r="AM17" t="str">
        <f>IF(Table4[[#This Row],[Column37]]=0,"",Table4[Column37])</f>
        <v/>
      </c>
      <c r="AN17" t="str">
        <f>IF(Table4[[#This Row],[Column38]]=0,"",Table4[Column38])</f>
        <v/>
      </c>
      <c r="AO17" t="str">
        <f>IF(Table4[[#This Row],[Column39]]=0,"",Table4[Column39])</f>
        <v/>
      </c>
      <c r="AP17" t="str">
        <f>IF(Table4[[#This Row],[Column40]]=0,"",Table4[Column40])</f>
        <v/>
      </c>
      <c r="AQ17" t="str">
        <f>IF(Table4[[#This Row],[Column41]]=0,"",Table4[Column41])</f>
        <v/>
      </c>
      <c r="AR17" t="str">
        <f>IF(Table4[[#This Row],[Column42]]=0,"",Table4[Column42])</f>
        <v/>
      </c>
      <c r="AS17" t="str">
        <f>IF(Table4[[#This Row],[Column43]]=0,"",Table4[Column43])</f>
        <v/>
      </c>
      <c r="AT17" t="str">
        <f>IF(Table4[[#This Row],[Column44]]=0,"",Table4[Column44])</f>
        <v/>
      </c>
      <c r="AU17" t="str">
        <f>IF(Table4[[#This Row],[Column45]]=0,"",Table4[Column45])</f>
        <v/>
      </c>
      <c r="AV17" t="str">
        <f>IF(Table4[[#This Row],[Column46]]=0,"",Table4[Column46])</f>
        <v/>
      </c>
      <c r="AW17" t="str">
        <f>IF(Table4[[#This Row],[Column47]]=0,"",Table4[Column47])</f>
        <v/>
      </c>
      <c r="AX17" t="str">
        <f>IF(Table4[[#This Row],[Column48]]=0,"",Table4[Column48])</f>
        <v/>
      </c>
      <c r="AY17" t="str">
        <f>IF(Table4[[#This Row],[Column49]]=0,"",Table4[Column49])</f>
        <v/>
      </c>
      <c r="AZ17" t="str">
        <f>IF(Table4[[#This Row],[Column50]]=0,"",Table4[Column50])</f>
        <v/>
      </c>
      <c r="BA17" t="str">
        <f>IF(Table4[[#This Row],[Column51]]=0,"",Table4[Column51])</f>
        <v/>
      </c>
      <c r="BB17" t="str">
        <f>IF(Table4[[#This Row],[Column52]]=0,"",Table4[Column52])</f>
        <v/>
      </c>
      <c r="BC17" t="str">
        <f>IF(Table4[[#This Row],[Column53]]=0,"",Table4[Column53])</f>
        <v/>
      </c>
      <c r="BD17" t="str">
        <f>IF(Table4[[#This Row],[Column54]]=0,"",Table4[Column54])</f>
        <v/>
      </c>
      <c r="BE17" t="str">
        <f>IF(Table4[[#This Row],[Column55]]=0,"",Table4[Column55])</f>
        <v/>
      </c>
      <c r="BF17" t="str">
        <f>IF(Table4[[#This Row],[Column56]]=0,"",Table4[Column56])</f>
        <v/>
      </c>
      <c r="BG17" t="str">
        <f>IF(Table4[[#This Row],[Column57]]=0,"",Table4[Column57])</f>
        <v/>
      </c>
      <c r="BH17" t="str">
        <f>IF(Table4[[#This Row],[Column58]]=0,"",Table4[Column58])</f>
        <v/>
      </c>
      <c r="BI17" t="str">
        <f>IF(Table4[[#This Row],[Column59]]=0,"",Table4[Column59])</f>
        <v/>
      </c>
      <c r="BJ17" t="str">
        <f>IF(Table4[[#This Row],[Column60]]=0,"",Table4[Column60])</f>
        <v/>
      </c>
      <c r="BK17" t="str">
        <f>IF(Table4[[#This Row],[Column61]]=0,"",Table4[Column61])</f>
        <v/>
      </c>
      <c r="BL17" t="str">
        <f>IF(Table4[[#This Row],[Column62]]=0,"",Table4[Column62])</f>
        <v/>
      </c>
      <c r="BM17" t="str">
        <f>IF(Table4[[#This Row],[Column63]]=0,"",Table4[Column63])</f>
        <v/>
      </c>
      <c r="BN17" t="str">
        <f>IF(Table4[[#This Row],[Column64]]=0,"",Table4[Column64])</f>
        <v/>
      </c>
      <c r="BO17" t="str">
        <f>IF(Table4[[#This Row],[Column65]]=0,"",Table4[Column65])</f>
        <v/>
      </c>
      <c r="BP17" t="str">
        <f>IF(Table4[[#This Row],[Column66]]=0,"",Table4[Column66])</f>
        <v/>
      </c>
      <c r="BQ17" t="str">
        <f>IF(Table4[[#This Row],[Column67]]=0,"",Table4[Column67])</f>
        <v/>
      </c>
      <c r="BR17" t="str">
        <f>IF(Table4[[#This Row],[Column68]]=0,"",Table4[Column68])</f>
        <v/>
      </c>
      <c r="BS17" t="str">
        <f>IF(Table4[[#This Row],[Column69]]=0,"",Table4[Column69])</f>
        <v/>
      </c>
      <c r="BT17" t="str">
        <f>IF(Table4[[#This Row],[Column70]]=0,"",Table4[Column70])</f>
        <v/>
      </c>
      <c r="BU17" t="str">
        <f>IF(Table4[[#This Row],[Column71]]=0,"",Table4[Column71])</f>
        <v/>
      </c>
      <c r="BV17" t="str">
        <f>IF(Table4[[#This Row],[Column72]]=0,"",Table4[Column72])</f>
        <v/>
      </c>
      <c r="BW17" t="str">
        <f>IF(Table4[[#This Row],[Column73]]=0,"",Table4[Column73])</f>
        <v/>
      </c>
      <c r="BX17" t="str">
        <f>IF(Table4[[#This Row],[Column74]]=0,"",Table4[Column74])</f>
        <v/>
      </c>
      <c r="BY17" t="str">
        <f>IF(Table4[[#This Row],[Column75]]=0,"",Table4[Column75])</f>
        <v/>
      </c>
      <c r="BZ17" t="str">
        <f>IF(Table4[[#This Row],[Column76]]=0,"",Table4[Column76])</f>
        <v/>
      </c>
      <c r="CA17" t="str">
        <f>IF(Table4[[#This Row],[Column77]]=0,"",Table4[Column77])</f>
        <v/>
      </c>
      <c r="CB17" t="str">
        <f>IF(Table4[[#This Row],[Column78]]=0,"",Table4[Column78])</f>
        <v/>
      </c>
      <c r="CC17" t="str">
        <f>IF(Table4[[#This Row],[Column79]]=0,"",Table4[Column79])</f>
        <v/>
      </c>
      <c r="CD17" t="str">
        <f>IF(Table4[[#This Row],[Column80]]=0,"",Table4[Column80])</f>
        <v/>
      </c>
      <c r="CE17" t="str">
        <f>IF(Table4[[#This Row],[Column81]]=0,"",Table4[Column81])</f>
        <v/>
      </c>
      <c r="CF17" t="str">
        <f>IF(Table4[[#This Row],[Column82]]=0,"",Table4[Column82])</f>
        <v/>
      </c>
      <c r="CG17" t="str">
        <f>IF(Table4[[#This Row],[Column83]]=0,"",Table4[Column83])</f>
        <v/>
      </c>
      <c r="CH17" t="str">
        <f>IF(Table4[[#This Row],[Column84]]=0,"",Table4[Column84])</f>
        <v/>
      </c>
      <c r="CI17" t="str">
        <f>IF(Table4[[#This Row],[Column85]]=0,"",Table4[Column85])</f>
        <v/>
      </c>
      <c r="CJ17" t="str">
        <f>IF(Table4[[#This Row],[Column86]]=0,"",Table4[Column86])</f>
        <v/>
      </c>
      <c r="CK17" t="str">
        <f>IF(Table4[[#This Row],[Column87]]=0,"",Table4[Column87])</f>
        <v/>
      </c>
      <c r="CL17" t="str">
        <f>IF(Table4[[#This Row],[Column88]]=0,"",Table4[Column88])</f>
        <v/>
      </c>
      <c r="CM17" t="str">
        <f>IF(Table4[[#This Row],[Column89]]=0,"",Table4[Column89])</f>
        <v/>
      </c>
      <c r="CN17" t="str">
        <f>IF(Table4[[#This Row],[Column90]]=0,"",Table4[Column90])</f>
        <v/>
      </c>
      <c r="CO17" t="str">
        <f>IF(Table4[[#This Row],[Column91]]=0,"",Table4[Column91])</f>
        <v/>
      </c>
      <c r="CP17" t="str">
        <f>IF(Table4[[#This Row],[Column92]]=0,"",Table4[Column92])</f>
        <v/>
      </c>
      <c r="CQ17" t="str">
        <f>IF(Table4[[#This Row],[Column93]]=0,"",Table4[Column93])</f>
        <v/>
      </c>
      <c r="CR17" t="str">
        <f>IF(Table4[[#This Row],[Column94]]=0,"",Table4[Column94])</f>
        <v/>
      </c>
      <c r="CS17" t="str">
        <f>IF(Table4[[#This Row],[Column95]]=0,"",Table4[Column95])</f>
        <v/>
      </c>
      <c r="CT17" t="str">
        <f>IF(Table4[[#This Row],[Column96]]=0,"",Table4[Column96])</f>
        <v/>
      </c>
      <c r="CU17" t="str">
        <f>IF(Table4[[#This Row],[Column97]]=0,"",Table4[Column97])</f>
        <v/>
      </c>
      <c r="CV17" t="str">
        <f>IF(Table4[[#This Row],[Column98]]=0,"",Table4[Column98])</f>
        <v/>
      </c>
      <c r="CW17" t="str">
        <f>IF(Table4[[#This Row],[Column99]]=0,"",Table4[Column99])</f>
        <v/>
      </c>
      <c r="CX17" t="str">
        <f>IF(Table4[[#This Row],[Column100]]=0,"",Table4[Column100])</f>
        <v/>
      </c>
      <c r="CY17" t="str">
        <f>IF(Table4[[#This Row],[Column101]]=0,"",Table4[Column101])</f>
        <v/>
      </c>
      <c r="CZ17" t="str">
        <f>IF(Table4[[#This Row],[Column102]]=0,"",Table4[Column102])</f>
        <v/>
      </c>
      <c r="DA17" t="str">
        <f>IF(Table4[[#This Row],[Column103]]=0,"",Table4[Column103])</f>
        <v/>
      </c>
      <c r="DB17" t="str">
        <f>IF(Table4[[#This Row],[Column104]]=0,"",Table4[Column104])</f>
        <v/>
      </c>
      <c r="DC17" t="str">
        <f>IF(Table4[[#This Row],[Column105]]=0,"",Table4[Column105])</f>
        <v/>
      </c>
      <c r="DD17" t="str">
        <f>IF(Table4[[#This Row],[Column106]]=0,"",Table4[Column106])</f>
        <v/>
      </c>
      <c r="DE17" t="str">
        <f>IF(Table4[[#This Row],[Column107]]=0,"",Table4[Column107])</f>
        <v/>
      </c>
      <c r="DF17" t="str">
        <f>IF(Table4[[#This Row],[Column108]]=0,"",Table4[Column108])</f>
        <v/>
      </c>
      <c r="DG17" t="str">
        <f>IF(Table4[[#This Row],[Column109]]=0,"",Table4[Column109])</f>
        <v/>
      </c>
      <c r="DH17" t="str">
        <f>IF(Table4[[#This Row],[Column110]]=0,"",Table4[Column110])</f>
        <v/>
      </c>
      <c r="DI17" t="str">
        <f>IF(Table4[[#This Row],[Column111]]=0,"",Table4[Column111])</f>
        <v/>
      </c>
      <c r="DJ17" t="str">
        <f>IF(Table4[[#This Row],[Column112]]=0,"",Table4[Column112])</f>
        <v/>
      </c>
      <c r="DK17" t="str">
        <f>IF(Table4[[#This Row],[Column113]]=0,"",Table4[Column113])</f>
        <v/>
      </c>
      <c r="DL17" t="str">
        <f>IF(Table4[[#This Row],[Column114]]=0,"",Table4[Column114])</f>
        <v/>
      </c>
      <c r="DM17" t="str">
        <f>IF(Table4[[#This Row],[Column115]]=0,"",Table4[Column115])</f>
        <v/>
      </c>
      <c r="DN17" t="str">
        <f>IF(Table4[[#This Row],[Column116]]=0,"",Table4[Column116])</f>
        <v/>
      </c>
      <c r="DO17" t="str">
        <f>IF(Table4[[#This Row],[Column117]]=0,"",Table4[Column117])</f>
        <v/>
      </c>
      <c r="DP17" t="str">
        <f>IF(Table4[[#This Row],[Column118]]=0,"",Table4[Column118])</f>
        <v/>
      </c>
      <c r="DQ17" t="str">
        <f>IF(Table4[[#This Row],[Column119]]=0,"",Table4[Column119])</f>
        <v/>
      </c>
      <c r="DR17" t="str">
        <f>IF(Table4[[#This Row],[Column120]]=0,"",Table4[Column120])</f>
        <v/>
      </c>
      <c r="DS17" t="str">
        <f>IF(Table4[[#This Row],[Column121]]=0,"",Table4[Column121])</f>
        <v/>
      </c>
      <c r="DT17" t="str">
        <f>IF(Table4[[#This Row],[Column122]]=0,"",Table4[Column122])</f>
        <v/>
      </c>
      <c r="DU17" t="str">
        <f>IF(Table4[[#This Row],[Column123]]=0,"",Table4[Column123])</f>
        <v/>
      </c>
      <c r="DV17" t="str">
        <f>IF(Table4[[#This Row],[Column124]]=0,"",Table4[Column124])</f>
        <v/>
      </c>
      <c r="DW17" t="str">
        <f>IF(Table4[[#This Row],[Column125]]=0,"",Table4[Column125])</f>
        <v/>
      </c>
      <c r="DX17" t="str">
        <f>IF(Table4[[#This Row],[Column126]]=0,"",Table4[Column126])</f>
        <v/>
      </c>
      <c r="DY17" t="str">
        <f>IF(Table4[[#This Row],[Column127]]=0,"",Table4[Column127])</f>
        <v/>
      </c>
      <c r="DZ17" t="str">
        <f>IF(Table4[[#This Row],[Column128]]=0,"",Table4[Column128])</f>
        <v/>
      </c>
      <c r="EA17" t="str">
        <f>IF(Table4[[#This Row],[Column129]]=0,"",Table4[Column129])</f>
        <v/>
      </c>
      <c r="EB17" t="str">
        <f>IF(Table4[[#This Row],[Column130]]=0,"",Table4[Column130])</f>
        <v/>
      </c>
      <c r="EC17" t="str">
        <f>IF(Table4[[#This Row],[Column131]]=0,"",Table4[Column131])</f>
        <v/>
      </c>
      <c r="ED17" t="str">
        <f>IF(Table4[[#This Row],[Column132]]=0,"",Table4[Column132])</f>
        <v/>
      </c>
      <c r="EE17" t="str">
        <f>IF(Table4[[#This Row],[Column133]]=0,"",Table4[Column133])</f>
        <v/>
      </c>
      <c r="EF17" t="str">
        <f>IF(Table4[[#This Row],[Column134]]=0,"",Table4[Column134])</f>
        <v/>
      </c>
      <c r="EG17" t="str">
        <f>IF(Table4[[#This Row],[Column135]]=0,"",Table4[Column135])</f>
        <v/>
      </c>
      <c r="EH17" t="str">
        <f>IF(Table4[[#This Row],[Column136]]=0,"",Table4[Column136])</f>
        <v/>
      </c>
      <c r="EI17" t="str">
        <f>IF(Table4[[#This Row],[Column137]]=0,"",Table4[Column137])</f>
        <v/>
      </c>
      <c r="EJ17" t="str">
        <f>IF(Table4[[#This Row],[Column138]]=0,"",Table4[Column138])</f>
        <v/>
      </c>
      <c r="EK17" t="str">
        <f>IF(Table4[[#This Row],[Column139]]=0,"",Table4[Column139])</f>
        <v/>
      </c>
      <c r="EL17" t="str">
        <f>IF(Table4[[#This Row],[Column140]]=0,"",Table4[Column140])</f>
        <v/>
      </c>
      <c r="EM17" t="str">
        <f>IF(Table4[[#This Row],[Column141]]=0,"",Table4[Column141])</f>
        <v/>
      </c>
      <c r="EN17" t="str">
        <f>IF(Table4[[#This Row],[Column142]]=0,"",Table4[Column142])</f>
        <v/>
      </c>
      <c r="EO17" t="str">
        <f>IF(Table4[[#This Row],[Column143]]=0,"",Table4[Column143])</f>
        <v/>
      </c>
      <c r="EP17" t="str">
        <f>IF(Table4[[#This Row],[Column144]]=0,"",Table4[Column144])</f>
        <v/>
      </c>
      <c r="EQ17" t="str">
        <f>IF(Table4[[#This Row],[Column145]]=0,"",Table4[Column145])</f>
        <v/>
      </c>
      <c r="ER17" t="str">
        <f>IF(Table4[[#This Row],[Column146]]=0,"",Table4[Column146])</f>
        <v/>
      </c>
      <c r="ES17" t="str">
        <f>IF(Table4[[#This Row],[Column147]]=0,"",Table4[Column147])</f>
        <v/>
      </c>
      <c r="ET17" t="str">
        <f>IF(Table4[[#This Row],[Column148]]=0,"",Table4[Column148])</f>
        <v/>
      </c>
      <c r="EU17" t="str">
        <f>IF(Table4[[#This Row],[Column149]]=0,"",Table4[Column149])</f>
        <v/>
      </c>
      <c r="EV17" t="str">
        <f>IF(Table4[[#This Row],[Column150]]=0,"",Table4[Column150])</f>
        <v/>
      </c>
      <c r="EW17" t="str">
        <f>IF(Table4[[#This Row],[Column151]]=0,"",Table4[Column151])</f>
        <v/>
      </c>
      <c r="EX17" t="str">
        <f>IF(Table4[[#This Row],[Column152]]=0,"",Table4[Column152])</f>
        <v/>
      </c>
      <c r="EY17" t="str">
        <f>IF(Table4[[#This Row],[Column153]]=0,"",Table4[Column153])</f>
        <v/>
      </c>
      <c r="EZ17" t="str">
        <f>IF(Table4[[#This Row],[Column154]]=0,"",Table4[Column154])</f>
        <v/>
      </c>
      <c r="FA17" t="str">
        <f>IF(Table4[[#This Row],[Column155]]=0,"",Table4[Column155])</f>
        <v/>
      </c>
      <c r="FB17" t="str">
        <f>IF(Table4[[#This Row],[Column156]]=0,"",Table4[Column156])</f>
        <v/>
      </c>
      <c r="FC17" t="str">
        <f>IF(Table4[[#This Row],[Column157]]=0,"",Table4[Column157])</f>
        <v/>
      </c>
      <c r="FD17" t="str">
        <f>IF(Table4[[#This Row],[Column158]]=0,"",Table4[Column158])</f>
        <v/>
      </c>
      <c r="FE17" t="str">
        <f>IF(Table4[[#This Row],[Column159]]=0,"",Table4[Column159])</f>
        <v/>
      </c>
      <c r="FF17" t="str">
        <f>IF(Table4[[#This Row],[Column160]]=0,"",Table4[Column160])</f>
        <v/>
      </c>
      <c r="FG17" t="str">
        <f>IF(Table4[[#This Row],[Column161]]=0,"",Table4[Column161])</f>
        <v/>
      </c>
      <c r="FH17" t="str">
        <f>IF(Table4[[#This Row],[Column162]]=0,"",Table4[Column162])</f>
        <v/>
      </c>
      <c r="FI17" t="str">
        <f>IF(Table4[[#This Row],[Column163]]=0,"",Table4[Column163])</f>
        <v/>
      </c>
      <c r="FJ17" t="str">
        <f>IF(Table4[[#This Row],[Column164]]=0,"",Table4[Column164])</f>
        <v/>
      </c>
      <c r="FK17" t="str">
        <f>IF(Table4[[#This Row],[Column165]]=0,"",Table4[Column165])</f>
        <v/>
      </c>
      <c r="FL17" t="str">
        <f>IF(Table4[[#This Row],[Column166]]=0,"",Table4[Column166])</f>
        <v/>
      </c>
      <c r="FM17" t="str">
        <f>IF(Table4[[#This Row],[Column167]]=0,"",Table4[Column167])</f>
        <v/>
      </c>
      <c r="FN17" t="str">
        <f>IF(Table4[[#This Row],[Column168]]=0,"",Table4[Column168])</f>
        <v/>
      </c>
      <c r="FO17" t="str">
        <f>IF(Table4[[#This Row],[Column169]]=0,"",Table4[Column169])</f>
        <v/>
      </c>
      <c r="FP17" t="str">
        <f>IF(Table4[[#This Row],[Column170]]=0,"",Table4[Column170])</f>
        <v/>
      </c>
      <c r="FQ17" t="str">
        <f>IF(Table4[[#This Row],[Column171]]=0,"",Table4[Column171])</f>
        <v/>
      </c>
      <c r="FR17" t="str">
        <f>IF(Table4[[#This Row],[Column172]]=0,"",Table4[Column172])</f>
        <v/>
      </c>
      <c r="FS17" t="str">
        <f>IF(Table4[[#This Row],[Column173]]=0,"",Table4[Column173])</f>
        <v/>
      </c>
      <c r="FT17" t="str">
        <f>IF(Table4[[#This Row],[Column174]]=0,"",Table4[Column174])</f>
        <v/>
      </c>
      <c r="FU17" t="str">
        <f>IF(Table4[[#This Row],[Column175]]=0,"",Table4[Column175])</f>
        <v/>
      </c>
      <c r="FV17" t="str">
        <f>IF(Table4[[#This Row],[Column176]]=0,"",Table4[Column176])</f>
        <v/>
      </c>
      <c r="FW17" t="str">
        <f>IF(Table4[[#This Row],[Column177]]=0,"",Table4[Column177])</f>
        <v/>
      </c>
      <c r="FX17" t="str">
        <f>IF(Table4[[#This Row],[Column178]]=0,"",Table4[Column178])</f>
        <v/>
      </c>
      <c r="FY17" t="str">
        <f>IF(Table4[[#This Row],[Column179]]=0,"",Table4[Column179])</f>
        <v/>
      </c>
      <c r="FZ17" t="str">
        <f>IF(Table4[[#This Row],[Column180]]=0,"",Table4[Column180])</f>
        <v/>
      </c>
      <c r="GA17" t="str">
        <f>IF(Table4[[#This Row],[Column181]]=0,"",Table4[Column181])</f>
        <v/>
      </c>
      <c r="GB17" t="str">
        <f>IF(Table4[[#This Row],[Column182]]=0,"",Table4[Column182])</f>
        <v/>
      </c>
      <c r="GC17" t="str">
        <f>IF(Table4[[#This Row],[Column183]]=0,"",Table4[Column183])</f>
        <v/>
      </c>
      <c r="GD17" t="str">
        <f>IF(Table4[[#This Row],[Column184]]=0,"",Table4[Column184])</f>
        <v/>
      </c>
      <c r="GE17" t="str">
        <f>IF(Table4[[#This Row],[Column185]]=0,"",Table4[Column185])</f>
        <v/>
      </c>
      <c r="GF17" t="str">
        <f>IF(Table4[[#This Row],[Column186]]=0,"",Table4[Column186])</f>
        <v/>
      </c>
      <c r="GG17" t="str">
        <f>IF(Table4[[#This Row],[Column187]]=0,"",Table4[Column187])</f>
        <v/>
      </c>
      <c r="GH17" t="str">
        <f>IF(Table4[[#This Row],[Column188]]=0,"",Table4[Column188])</f>
        <v/>
      </c>
      <c r="GI17" t="str">
        <f>IF(Table4[[#This Row],[Column189]]=0,"",Table4[Column189])</f>
        <v/>
      </c>
      <c r="GJ17" t="str">
        <f>IF(Table4[[#This Row],[Column190]]=0,"",Table4[Column190])</f>
        <v/>
      </c>
      <c r="GK17" t="str">
        <f>IF(Table4[[#This Row],[Column191]]=0,"",Table4[Column191])</f>
        <v/>
      </c>
      <c r="GL17" t="str">
        <f>IF(Table4[[#This Row],[Column192]]=0,"",Table4[Column192])</f>
        <v/>
      </c>
      <c r="GM17" t="str">
        <f>IF(Table4[[#This Row],[Column193]]=0,"",Table4[Column193])</f>
        <v/>
      </c>
      <c r="GN17" t="str">
        <f>IF(Table4[[#This Row],[Column194]]=0,"",Table4[Column194])</f>
        <v/>
      </c>
      <c r="GO17" t="str">
        <f>IF(Table4[[#This Row],[Column195]]=0,"",Table4[Column195])</f>
        <v/>
      </c>
      <c r="GP17" t="str">
        <f>IF(Table4[[#This Row],[Column196]]=0,"",Table4[Column196])</f>
        <v/>
      </c>
      <c r="GQ17" t="str">
        <f>IF(Table4[[#This Row],[Column197]]=0,"",Table4[Column197])</f>
        <v/>
      </c>
      <c r="GR17" t="str">
        <f>IF(Table4[[#This Row],[Column198]]=0,"",Table4[Column198])</f>
        <v/>
      </c>
      <c r="GS17" t="str">
        <f>IF(Table4[[#This Row],[Column199]]=0,"",Table4[Column199])</f>
        <v/>
      </c>
      <c r="GT17" t="str">
        <f>IF(Table4[[#This Row],[Column200]]=0,"",Table4[Column200])</f>
        <v/>
      </c>
      <c r="GU17" t="str">
        <f>IF(Table4[[#This Row],[Column201]]=0,"",Table4[Column201])</f>
        <v/>
      </c>
      <c r="GV17" t="str">
        <f>IF(Table4[[#This Row],[Column202]]=0,"",Table4[Column202])</f>
        <v/>
      </c>
      <c r="GW17" t="str">
        <f>IF(Table4[[#This Row],[Column203]]=0,"",Table4[Column203])</f>
        <v/>
      </c>
      <c r="GX17" t="str">
        <f>IF(Table4[[#This Row],[Conversions]]=0,"",Table4[Conversions])</f>
        <v/>
      </c>
      <c r="GY17" s="2" t="e">
        <f>Table43[[#This Row],[Conversions]]*B$2</f>
        <v>#VALUE!</v>
      </c>
      <c r="GZ17">
        <f>SUM(COUNTIF(Table43[[#This Row],[Path]:[Column203]],{"*e*","social"}))</f>
        <v>0</v>
      </c>
      <c r="HA17">
        <f>IF(Table43[[#This Row],[Path]]=A$2,1,0)</f>
        <v>0</v>
      </c>
      <c r="HB17">
        <f>IF(Table43[[#This Row],[Path]]=A$3,1,0)</f>
        <v>0</v>
      </c>
      <c r="HC17">
        <f>IF(Table43[[#This Row],[Path]]=A$4,1,0)</f>
        <v>0</v>
      </c>
      <c r="HD17">
        <f>IF(Table43[[#This Row],[Path]]=A$5,1,0)</f>
        <v>0</v>
      </c>
      <c r="HE17">
        <f>IF(Table43[[#This Row],[Path]]=A$6,1,0)</f>
        <v>0</v>
      </c>
      <c r="HF17">
        <f>IF(Table43[[#This Row],[Path]]=A$7,1,0)</f>
        <v>0</v>
      </c>
      <c r="HG17" s="1">
        <f>COUNTIF(Table43[[#This Row],[Path]:[Column203]],A$2)</f>
        <v>0</v>
      </c>
      <c r="HH17" s="1">
        <f>COUNTIF(Table43[[#This Row],[Path]:[Column203]],A$3)</f>
        <v>0</v>
      </c>
      <c r="HI17" s="1">
        <f>COUNTIF(Table43[[#This Row],[Path]:[Column203]],A$4)</f>
        <v>0</v>
      </c>
      <c r="HJ17" s="5">
        <f>COUNTIF(Table43[[#This Row],[Path]:[Column203]],A$5)</f>
        <v>0</v>
      </c>
      <c r="HK17" s="5">
        <f>COUNTIF(Table43[[#This Row],[Path]:[Column203]],A$6)</f>
        <v>0</v>
      </c>
      <c r="HL17" s="5">
        <f>COUNTIF(Table43[[#This Row],[Path]:[Column203]],A$7)</f>
        <v>0</v>
      </c>
      <c r="HM17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17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17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17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17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17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17" s="4" t="e">
        <f>Table43[[#This Row],[IncrementalOrganic Attribution Ratio]]*Table43[[#This Row],[Total Revenue]]</f>
        <v>#VALUE!</v>
      </c>
      <c r="HT17" s="4" t="e">
        <f>Table43[[#This Row],[BrandIntention Attribution Ratio]]*Table43[[#This Row],[Total Revenue]]</f>
        <v>#VALUE!</v>
      </c>
      <c r="HU17" s="4" t="e">
        <f>Table43[[#This Row],[Incrementalcpc Attribution Ratio]]*Table43[[#This Row],[Total Revenue]]</f>
        <v>#VALUE!</v>
      </c>
      <c r="HV17" s="4" t="e">
        <f>Table43[[#This Row],[Feeds Attribution Ratio]]*Table43[[#This Row],[Total Revenue]]</f>
        <v>#VALUE!</v>
      </c>
      <c r="HW17" s="4" t="e">
        <f>Table43[[#This Row],[Referrals Attribution Ratio]]*Table43[[#This Row],[Total Revenue]]</f>
        <v>#VALUE!</v>
      </c>
      <c r="HX17" s="4" t="e">
        <f>Table43[[#This Row],[Social Attribution Ratio]]*Table43[[#This Row],[Total Revenue]]</f>
        <v>#VALUE!</v>
      </c>
      <c r="HY17" s="18">
        <f>SUM(Table43[[#This Row],[IncrementalOrganic Attribution Ratio]:[Social Attribution Ratio]])</f>
        <v>0</v>
      </c>
    </row>
    <row r="18" spans="2:233" x14ac:dyDescent="0.25">
      <c r="B18" t="str">
        <f>IF(Table4[[#This Row],[Path]]=0,"",Table4[Path])</f>
        <v/>
      </c>
      <c r="C18" t="str">
        <f>IF(Table4[[#This Row],[Column1]]=0,"",Table4[Column1])</f>
        <v/>
      </c>
      <c r="D18" t="str">
        <f>IF(Table4[[#This Row],[Column2]]=0,"",Table4[Column2])</f>
        <v/>
      </c>
      <c r="E18" t="str">
        <f>IF(Table4[[#This Row],[Column3]]=0,"",Table4[Column3])</f>
        <v/>
      </c>
      <c r="F18" t="str">
        <f>IF(Table4[[#This Row],[Column4]]=0,"",Table4[Column4])</f>
        <v/>
      </c>
      <c r="G18" t="str">
        <f>IF(Table4[[#This Row],[Column5]]=0,"",Table4[Column5])</f>
        <v/>
      </c>
      <c r="H18" t="str">
        <f>IF(Table4[[#This Row],[Column6]]=0,"",Table4[Column6])</f>
        <v/>
      </c>
      <c r="I18" t="str">
        <f>IF(Table4[[#This Row],[Column7]]=0,"",Table4[Column7])</f>
        <v/>
      </c>
      <c r="J18" t="str">
        <f>IF(Table4[[#This Row],[Column8]]=0,"",Table4[Column8])</f>
        <v/>
      </c>
      <c r="K18" t="str">
        <f>IF(Table4[[#This Row],[Column9]]=0,"",Table4[Column9])</f>
        <v/>
      </c>
      <c r="L18" t="str">
        <f>IF(Table4[[#This Row],[Column10]]=0,"",Table4[Column10])</f>
        <v/>
      </c>
      <c r="M18" t="str">
        <f>IF(Table4[[#This Row],[Column11]]=0,"",Table4[Column11])</f>
        <v/>
      </c>
      <c r="N18" t="str">
        <f>IF(Table4[[#This Row],[Column12]]=0,"",Table4[Column12])</f>
        <v/>
      </c>
      <c r="O18" t="str">
        <f>IF(Table4[[#This Row],[Column13]]=0,"",Table4[Column13])</f>
        <v/>
      </c>
      <c r="P18" t="str">
        <f>IF(Table4[[#This Row],[Column14]]=0,"",Table4[Column14])</f>
        <v/>
      </c>
      <c r="Q18" t="str">
        <f>IF(Table4[[#This Row],[Column15]]=0,"",Table4[Column15])</f>
        <v/>
      </c>
      <c r="R18" t="str">
        <f>IF(Table4[[#This Row],[Column16]]=0,"",Table4[Column16])</f>
        <v/>
      </c>
      <c r="S18" t="str">
        <f>IF(Table4[[#This Row],[Column17]]=0,"",Table4[Column17])</f>
        <v/>
      </c>
      <c r="T18" t="str">
        <f>IF(Table4[[#This Row],[Column18]]=0,"",Table4[Column18])</f>
        <v/>
      </c>
      <c r="U18" t="str">
        <f>IF(Table4[[#This Row],[Column19]]=0,"",Table4[Column19])</f>
        <v/>
      </c>
      <c r="V18" t="str">
        <f>IF(Table4[[#This Row],[Column20]]=0,"",Table4[Column20])</f>
        <v/>
      </c>
      <c r="W18" t="str">
        <f>IF(Table4[[#This Row],[Column21]]=0,"",Table4[Column21])</f>
        <v/>
      </c>
      <c r="X18" t="str">
        <f>IF(Table4[[#This Row],[Column22]]=0,"",Table4[Column22])</f>
        <v/>
      </c>
      <c r="Y18" t="str">
        <f>IF(Table4[[#This Row],[Column23]]=0,"",Table4[Column23])</f>
        <v/>
      </c>
      <c r="Z18" t="str">
        <f>IF(Table4[[#This Row],[Column24]]=0,"",Table4[Column24])</f>
        <v/>
      </c>
      <c r="AA18" t="str">
        <f>IF(Table4[[#This Row],[Column25]]=0,"",Table4[Column25])</f>
        <v/>
      </c>
      <c r="AB18" t="str">
        <f>IF(Table4[[#This Row],[Column26]]=0,"",Table4[Column26])</f>
        <v/>
      </c>
      <c r="AC18" t="str">
        <f>IF(Table4[[#This Row],[Column27]]=0,"",Table4[Column27])</f>
        <v/>
      </c>
      <c r="AD18" t="str">
        <f>IF(Table4[[#This Row],[Column28]]=0,"",Table4[Column28])</f>
        <v/>
      </c>
      <c r="AE18" t="str">
        <f>IF(Table4[[#This Row],[Column29]]=0,"",Table4[Column29])</f>
        <v/>
      </c>
      <c r="AF18" t="str">
        <f>IF(Table4[[#This Row],[Column30]]=0,"",Table4[Column30])</f>
        <v/>
      </c>
      <c r="AG18" t="str">
        <f>IF(Table4[[#This Row],[Column31]]=0,"",Table4[Column31])</f>
        <v/>
      </c>
      <c r="AH18" t="str">
        <f>IF(Table4[[#This Row],[Column32]]=0,"",Table4[Column32])</f>
        <v/>
      </c>
      <c r="AI18" t="str">
        <f>IF(Table4[[#This Row],[Column33]]=0,"",Table4[Column33])</f>
        <v/>
      </c>
      <c r="AJ18" t="str">
        <f>IF(Table4[[#This Row],[Column34]]=0,"",Table4[Column34])</f>
        <v/>
      </c>
      <c r="AK18" t="str">
        <f>IF(Table4[[#This Row],[Column35]]=0,"",Table4[Column35])</f>
        <v/>
      </c>
      <c r="AL18" t="str">
        <f>IF(Table4[[#This Row],[Column36]]=0,"",Table4[Column36])</f>
        <v/>
      </c>
      <c r="AM18" t="str">
        <f>IF(Table4[[#This Row],[Column37]]=0,"",Table4[Column37])</f>
        <v/>
      </c>
      <c r="AN18" t="str">
        <f>IF(Table4[[#This Row],[Column38]]=0,"",Table4[Column38])</f>
        <v/>
      </c>
      <c r="AO18" t="str">
        <f>IF(Table4[[#This Row],[Column39]]=0,"",Table4[Column39])</f>
        <v/>
      </c>
      <c r="AP18" t="str">
        <f>IF(Table4[[#This Row],[Column40]]=0,"",Table4[Column40])</f>
        <v/>
      </c>
      <c r="AQ18" t="str">
        <f>IF(Table4[[#This Row],[Column41]]=0,"",Table4[Column41])</f>
        <v/>
      </c>
      <c r="AR18" t="str">
        <f>IF(Table4[[#This Row],[Column42]]=0,"",Table4[Column42])</f>
        <v/>
      </c>
      <c r="AS18" t="str">
        <f>IF(Table4[[#This Row],[Column43]]=0,"",Table4[Column43])</f>
        <v/>
      </c>
      <c r="AT18" t="str">
        <f>IF(Table4[[#This Row],[Column44]]=0,"",Table4[Column44])</f>
        <v/>
      </c>
      <c r="AU18" t="str">
        <f>IF(Table4[[#This Row],[Column45]]=0,"",Table4[Column45])</f>
        <v/>
      </c>
      <c r="AV18" t="str">
        <f>IF(Table4[[#This Row],[Column46]]=0,"",Table4[Column46])</f>
        <v/>
      </c>
      <c r="AW18" t="str">
        <f>IF(Table4[[#This Row],[Column47]]=0,"",Table4[Column47])</f>
        <v/>
      </c>
      <c r="AX18" t="str">
        <f>IF(Table4[[#This Row],[Column48]]=0,"",Table4[Column48])</f>
        <v/>
      </c>
      <c r="AY18" t="str">
        <f>IF(Table4[[#This Row],[Column49]]=0,"",Table4[Column49])</f>
        <v/>
      </c>
      <c r="AZ18" t="str">
        <f>IF(Table4[[#This Row],[Column50]]=0,"",Table4[Column50])</f>
        <v/>
      </c>
      <c r="BA18" t="str">
        <f>IF(Table4[[#This Row],[Column51]]=0,"",Table4[Column51])</f>
        <v/>
      </c>
      <c r="BB18" t="str">
        <f>IF(Table4[[#This Row],[Column52]]=0,"",Table4[Column52])</f>
        <v/>
      </c>
      <c r="BC18" t="str">
        <f>IF(Table4[[#This Row],[Column53]]=0,"",Table4[Column53])</f>
        <v/>
      </c>
      <c r="BD18" t="str">
        <f>IF(Table4[[#This Row],[Column54]]=0,"",Table4[Column54])</f>
        <v/>
      </c>
      <c r="BE18" t="str">
        <f>IF(Table4[[#This Row],[Column55]]=0,"",Table4[Column55])</f>
        <v/>
      </c>
      <c r="BF18" t="str">
        <f>IF(Table4[[#This Row],[Column56]]=0,"",Table4[Column56])</f>
        <v/>
      </c>
      <c r="BG18" t="str">
        <f>IF(Table4[[#This Row],[Column57]]=0,"",Table4[Column57])</f>
        <v/>
      </c>
      <c r="BH18" t="str">
        <f>IF(Table4[[#This Row],[Column58]]=0,"",Table4[Column58])</f>
        <v/>
      </c>
      <c r="BI18" t="str">
        <f>IF(Table4[[#This Row],[Column59]]=0,"",Table4[Column59])</f>
        <v/>
      </c>
      <c r="BJ18" t="str">
        <f>IF(Table4[[#This Row],[Column60]]=0,"",Table4[Column60])</f>
        <v/>
      </c>
      <c r="BK18" t="str">
        <f>IF(Table4[[#This Row],[Column61]]=0,"",Table4[Column61])</f>
        <v/>
      </c>
      <c r="BL18" t="str">
        <f>IF(Table4[[#This Row],[Column62]]=0,"",Table4[Column62])</f>
        <v/>
      </c>
      <c r="BM18" t="str">
        <f>IF(Table4[[#This Row],[Column63]]=0,"",Table4[Column63])</f>
        <v/>
      </c>
      <c r="BN18" t="str">
        <f>IF(Table4[[#This Row],[Column64]]=0,"",Table4[Column64])</f>
        <v/>
      </c>
      <c r="BO18" t="str">
        <f>IF(Table4[[#This Row],[Column65]]=0,"",Table4[Column65])</f>
        <v/>
      </c>
      <c r="BP18" t="str">
        <f>IF(Table4[[#This Row],[Column66]]=0,"",Table4[Column66])</f>
        <v/>
      </c>
      <c r="BQ18" t="str">
        <f>IF(Table4[[#This Row],[Column67]]=0,"",Table4[Column67])</f>
        <v/>
      </c>
      <c r="BR18" t="str">
        <f>IF(Table4[[#This Row],[Column68]]=0,"",Table4[Column68])</f>
        <v/>
      </c>
      <c r="BS18" t="str">
        <f>IF(Table4[[#This Row],[Column69]]=0,"",Table4[Column69])</f>
        <v/>
      </c>
      <c r="BT18" t="str">
        <f>IF(Table4[[#This Row],[Column70]]=0,"",Table4[Column70])</f>
        <v/>
      </c>
      <c r="BU18" t="str">
        <f>IF(Table4[[#This Row],[Column71]]=0,"",Table4[Column71])</f>
        <v/>
      </c>
      <c r="BV18" t="str">
        <f>IF(Table4[[#This Row],[Column72]]=0,"",Table4[Column72])</f>
        <v/>
      </c>
      <c r="BW18" t="str">
        <f>IF(Table4[[#This Row],[Column73]]=0,"",Table4[Column73])</f>
        <v/>
      </c>
      <c r="BX18" t="str">
        <f>IF(Table4[[#This Row],[Column74]]=0,"",Table4[Column74])</f>
        <v/>
      </c>
      <c r="BY18" t="str">
        <f>IF(Table4[[#This Row],[Column75]]=0,"",Table4[Column75])</f>
        <v/>
      </c>
      <c r="BZ18" t="str">
        <f>IF(Table4[[#This Row],[Column76]]=0,"",Table4[Column76])</f>
        <v/>
      </c>
      <c r="CA18" t="str">
        <f>IF(Table4[[#This Row],[Column77]]=0,"",Table4[Column77])</f>
        <v/>
      </c>
      <c r="CB18" t="str">
        <f>IF(Table4[[#This Row],[Column78]]=0,"",Table4[Column78])</f>
        <v/>
      </c>
      <c r="CC18" t="str">
        <f>IF(Table4[[#This Row],[Column79]]=0,"",Table4[Column79])</f>
        <v/>
      </c>
      <c r="CD18" t="str">
        <f>IF(Table4[[#This Row],[Column80]]=0,"",Table4[Column80])</f>
        <v/>
      </c>
      <c r="CE18" t="str">
        <f>IF(Table4[[#This Row],[Column81]]=0,"",Table4[Column81])</f>
        <v/>
      </c>
      <c r="CF18" t="str">
        <f>IF(Table4[[#This Row],[Column82]]=0,"",Table4[Column82])</f>
        <v/>
      </c>
      <c r="CG18" t="str">
        <f>IF(Table4[[#This Row],[Column83]]=0,"",Table4[Column83])</f>
        <v/>
      </c>
      <c r="CH18" t="str">
        <f>IF(Table4[[#This Row],[Column84]]=0,"",Table4[Column84])</f>
        <v/>
      </c>
      <c r="CI18" t="str">
        <f>IF(Table4[[#This Row],[Column85]]=0,"",Table4[Column85])</f>
        <v/>
      </c>
      <c r="CJ18" t="str">
        <f>IF(Table4[[#This Row],[Column86]]=0,"",Table4[Column86])</f>
        <v/>
      </c>
      <c r="CK18" t="str">
        <f>IF(Table4[[#This Row],[Column87]]=0,"",Table4[Column87])</f>
        <v/>
      </c>
      <c r="CL18" t="str">
        <f>IF(Table4[[#This Row],[Column88]]=0,"",Table4[Column88])</f>
        <v/>
      </c>
      <c r="CM18" t="str">
        <f>IF(Table4[[#This Row],[Column89]]=0,"",Table4[Column89])</f>
        <v/>
      </c>
      <c r="CN18" t="str">
        <f>IF(Table4[[#This Row],[Column90]]=0,"",Table4[Column90])</f>
        <v/>
      </c>
      <c r="CO18" t="str">
        <f>IF(Table4[[#This Row],[Column91]]=0,"",Table4[Column91])</f>
        <v/>
      </c>
      <c r="CP18" t="str">
        <f>IF(Table4[[#This Row],[Column92]]=0,"",Table4[Column92])</f>
        <v/>
      </c>
      <c r="CQ18" t="str">
        <f>IF(Table4[[#This Row],[Column93]]=0,"",Table4[Column93])</f>
        <v/>
      </c>
      <c r="CR18" t="str">
        <f>IF(Table4[[#This Row],[Column94]]=0,"",Table4[Column94])</f>
        <v/>
      </c>
      <c r="CS18" t="str">
        <f>IF(Table4[[#This Row],[Column95]]=0,"",Table4[Column95])</f>
        <v/>
      </c>
      <c r="CT18" t="str">
        <f>IF(Table4[[#This Row],[Column96]]=0,"",Table4[Column96])</f>
        <v/>
      </c>
      <c r="CU18" t="str">
        <f>IF(Table4[[#This Row],[Column97]]=0,"",Table4[Column97])</f>
        <v/>
      </c>
      <c r="CV18" t="str">
        <f>IF(Table4[[#This Row],[Column98]]=0,"",Table4[Column98])</f>
        <v/>
      </c>
      <c r="CW18" t="str">
        <f>IF(Table4[[#This Row],[Column99]]=0,"",Table4[Column99])</f>
        <v/>
      </c>
      <c r="CX18" t="str">
        <f>IF(Table4[[#This Row],[Column100]]=0,"",Table4[Column100])</f>
        <v/>
      </c>
      <c r="CY18" t="str">
        <f>IF(Table4[[#This Row],[Column101]]=0,"",Table4[Column101])</f>
        <v/>
      </c>
      <c r="CZ18" t="str">
        <f>IF(Table4[[#This Row],[Column102]]=0,"",Table4[Column102])</f>
        <v/>
      </c>
      <c r="DA18" t="str">
        <f>IF(Table4[[#This Row],[Column103]]=0,"",Table4[Column103])</f>
        <v/>
      </c>
      <c r="DB18" t="str">
        <f>IF(Table4[[#This Row],[Column104]]=0,"",Table4[Column104])</f>
        <v/>
      </c>
      <c r="DC18" t="str">
        <f>IF(Table4[[#This Row],[Column105]]=0,"",Table4[Column105])</f>
        <v/>
      </c>
      <c r="DD18" t="str">
        <f>IF(Table4[[#This Row],[Column106]]=0,"",Table4[Column106])</f>
        <v/>
      </c>
      <c r="DE18" t="str">
        <f>IF(Table4[[#This Row],[Column107]]=0,"",Table4[Column107])</f>
        <v/>
      </c>
      <c r="DF18" t="str">
        <f>IF(Table4[[#This Row],[Column108]]=0,"",Table4[Column108])</f>
        <v/>
      </c>
      <c r="DG18" t="str">
        <f>IF(Table4[[#This Row],[Column109]]=0,"",Table4[Column109])</f>
        <v/>
      </c>
      <c r="DH18" t="str">
        <f>IF(Table4[[#This Row],[Column110]]=0,"",Table4[Column110])</f>
        <v/>
      </c>
      <c r="DI18" t="str">
        <f>IF(Table4[[#This Row],[Column111]]=0,"",Table4[Column111])</f>
        <v/>
      </c>
      <c r="DJ18" t="str">
        <f>IF(Table4[[#This Row],[Column112]]=0,"",Table4[Column112])</f>
        <v/>
      </c>
      <c r="DK18" t="str">
        <f>IF(Table4[[#This Row],[Column113]]=0,"",Table4[Column113])</f>
        <v/>
      </c>
      <c r="DL18" t="str">
        <f>IF(Table4[[#This Row],[Column114]]=0,"",Table4[Column114])</f>
        <v/>
      </c>
      <c r="DM18" t="str">
        <f>IF(Table4[[#This Row],[Column115]]=0,"",Table4[Column115])</f>
        <v/>
      </c>
      <c r="DN18" t="str">
        <f>IF(Table4[[#This Row],[Column116]]=0,"",Table4[Column116])</f>
        <v/>
      </c>
      <c r="DO18" t="str">
        <f>IF(Table4[[#This Row],[Column117]]=0,"",Table4[Column117])</f>
        <v/>
      </c>
      <c r="DP18" t="str">
        <f>IF(Table4[[#This Row],[Column118]]=0,"",Table4[Column118])</f>
        <v/>
      </c>
      <c r="DQ18" t="str">
        <f>IF(Table4[[#This Row],[Column119]]=0,"",Table4[Column119])</f>
        <v/>
      </c>
      <c r="DR18" t="str">
        <f>IF(Table4[[#This Row],[Column120]]=0,"",Table4[Column120])</f>
        <v/>
      </c>
      <c r="DS18" t="str">
        <f>IF(Table4[[#This Row],[Column121]]=0,"",Table4[Column121])</f>
        <v/>
      </c>
      <c r="DT18" t="str">
        <f>IF(Table4[[#This Row],[Column122]]=0,"",Table4[Column122])</f>
        <v/>
      </c>
      <c r="DU18" t="str">
        <f>IF(Table4[[#This Row],[Column123]]=0,"",Table4[Column123])</f>
        <v/>
      </c>
      <c r="DV18" t="str">
        <f>IF(Table4[[#This Row],[Column124]]=0,"",Table4[Column124])</f>
        <v/>
      </c>
      <c r="DW18" t="str">
        <f>IF(Table4[[#This Row],[Column125]]=0,"",Table4[Column125])</f>
        <v/>
      </c>
      <c r="DX18" t="str">
        <f>IF(Table4[[#This Row],[Column126]]=0,"",Table4[Column126])</f>
        <v/>
      </c>
      <c r="DY18" t="str">
        <f>IF(Table4[[#This Row],[Column127]]=0,"",Table4[Column127])</f>
        <v/>
      </c>
      <c r="DZ18" t="str">
        <f>IF(Table4[[#This Row],[Column128]]=0,"",Table4[Column128])</f>
        <v/>
      </c>
      <c r="EA18" t="str">
        <f>IF(Table4[[#This Row],[Column129]]=0,"",Table4[Column129])</f>
        <v/>
      </c>
      <c r="EB18" t="str">
        <f>IF(Table4[[#This Row],[Column130]]=0,"",Table4[Column130])</f>
        <v/>
      </c>
      <c r="EC18" t="str">
        <f>IF(Table4[[#This Row],[Column131]]=0,"",Table4[Column131])</f>
        <v/>
      </c>
      <c r="ED18" t="str">
        <f>IF(Table4[[#This Row],[Column132]]=0,"",Table4[Column132])</f>
        <v/>
      </c>
      <c r="EE18" t="str">
        <f>IF(Table4[[#This Row],[Column133]]=0,"",Table4[Column133])</f>
        <v/>
      </c>
      <c r="EF18" t="str">
        <f>IF(Table4[[#This Row],[Column134]]=0,"",Table4[Column134])</f>
        <v/>
      </c>
      <c r="EG18" t="str">
        <f>IF(Table4[[#This Row],[Column135]]=0,"",Table4[Column135])</f>
        <v/>
      </c>
      <c r="EH18" t="str">
        <f>IF(Table4[[#This Row],[Column136]]=0,"",Table4[Column136])</f>
        <v/>
      </c>
      <c r="EI18" t="str">
        <f>IF(Table4[[#This Row],[Column137]]=0,"",Table4[Column137])</f>
        <v/>
      </c>
      <c r="EJ18" t="str">
        <f>IF(Table4[[#This Row],[Column138]]=0,"",Table4[Column138])</f>
        <v/>
      </c>
      <c r="EK18" t="str">
        <f>IF(Table4[[#This Row],[Column139]]=0,"",Table4[Column139])</f>
        <v/>
      </c>
      <c r="EL18" t="str">
        <f>IF(Table4[[#This Row],[Column140]]=0,"",Table4[Column140])</f>
        <v/>
      </c>
      <c r="EM18" t="str">
        <f>IF(Table4[[#This Row],[Column141]]=0,"",Table4[Column141])</f>
        <v/>
      </c>
      <c r="EN18" t="str">
        <f>IF(Table4[[#This Row],[Column142]]=0,"",Table4[Column142])</f>
        <v/>
      </c>
      <c r="EO18" t="str">
        <f>IF(Table4[[#This Row],[Column143]]=0,"",Table4[Column143])</f>
        <v/>
      </c>
      <c r="EP18" t="str">
        <f>IF(Table4[[#This Row],[Column144]]=0,"",Table4[Column144])</f>
        <v/>
      </c>
      <c r="EQ18" t="str">
        <f>IF(Table4[[#This Row],[Column145]]=0,"",Table4[Column145])</f>
        <v/>
      </c>
      <c r="ER18" t="str">
        <f>IF(Table4[[#This Row],[Column146]]=0,"",Table4[Column146])</f>
        <v/>
      </c>
      <c r="ES18" t="str">
        <f>IF(Table4[[#This Row],[Column147]]=0,"",Table4[Column147])</f>
        <v/>
      </c>
      <c r="ET18" t="str">
        <f>IF(Table4[[#This Row],[Column148]]=0,"",Table4[Column148])</f>
        <v/>
      </c>
      <c r="EU18" t="str">
        <f>IF(Table4[[#This Row],[Column149]]=0,"",Table4[Column149])</f>
        <v/>
      </c>
      <c r="EV18" t="str">
        <f>IF(Table4[[#This Row],[Column150]]=0,"",Table4[Column150])</f>
        <v/>
      </c>
      <c r="EW18" t="str">
        <f>IF(Table4[[#This Row],[Column151]]=0,"",Table4[Column151])</f>
        <v/>
      </c>
      <c r="EX18" t="str">
        <f>IF(Table4[[#This Row],[Column152]]=0,"",Table4[Column152])</f>
        <v/>
      </c>
      <c r="EY18" t="str">
        <f>IF(Table4[[#This Row],[Column153]]=0,"",Table4[Column153])</f>
        <v/>
      </c>
      <c r="EZ18" t="str">
        <f>IF(Table4[[#This Row],[Column154]]=0,"",Table4[Column154])</f>
        <v/>
      </c>
      <c r="FA18" t="str">
        <f>IF(Table4[[#This Row],[Column155]]=0,"",Table4[Column155])</f>
        <v/>
      </c>
      <c r="FB18" t="str">
        <f>IF(Table4[[#This Row],[Column156]]=0,"",Table4[Column156])</f>
        <v/>
      </c>
      <c r="FC18" t="str">
        <f>IF(Table4[[#This Row],[Column157]]=0,"",Table4[Column157])</f>
        <v/>
      </c>
      <c r="FD18" t="str">
        <f>IF(Table4[[#This Row],[Column158]]=0,"",Table4[Column158])</f>
        <v/>
      </c>
      <c r="FE18" t="str">
        <f>IF(Table4[[#This Row],[Column159]]=0,"",Table4[Column159])</f>
        <v/>
      </c>
      <c r="FF18" t="str">
        <f>IF(Table4[[#This Row],[Column160]]=0,"",Table4[Column160])</f>
        <v/>
      </c>
      <c r="FG18" t="str">
        <f>IF(Table4[[#This Row],[Column161]]=0,"",Table4[Column161])</f>
        <v/>
      </c>
      <c r="FH18" t="str">
        <f>IF(Table4[[#This Row],[Column162]]=0,"",Table4[Column162])</f>
        <v/>
      </c>
      <c r="FI18" t="str">
        <f>IF(Table4[[#This Row],[Column163]]=0,"",Table4[Column163])</f>
        <v/>
      </c>
      <c r="FJ18" t="str">
        <f>IF(Table4[[#This Row],[Column164]]=0,"",Table4[Column164])</f>
        <v/>
      </c>
      <c r="FK18" t="str">
        <f>IF(Table4[[#This Row],[Column165]]=0,"",Table4[Column165])</f>
        <v/>
      </c>
      <c r="FL18" t="str">
        <f>IF(Table4[[#This Row],[Column166]]=0,"",Table4[Column166])</f>
        <v/>
      </c>
      <c r="FM18" t="str">
        <f>IF(Table4[[#This Row],[Column167]]=0,"",Table4[Column167])</f>
        <v/>
      </c>
      <c r="FN18" t="str">
        <f>IF(Table4[[#This Row],[Column168]]=0,"",Table4[Column168])</f>
        <v/>
      </c>
      <c r="FO18" t="str">
        <f>IF(Table4[[#This Row],[Column169]]=0,"",Table4[Column169])</f>
        <v/>
      </c>
      <c r="FP18" t="str">
        <f>IF(Table4[[#This Row],[Column170]]=0,"",Table4[Column170])</f>
        <v/>
      </c>
      <c r="FQ18" t="str">
        <f>IF(Table4[[#This Row],[Column171]]=0,"",Table4[Column171])</f>
        <v/>
      </c>
      <c r="FR18" t="str">
        <f>IF(Table4[[#This Row],[Column172]]=0,"",Table4[Column172])</f>
        <v/>
      </c>
      <c r="FS18" t="str">
        <f>IF(Table4[[#This Row],[Column173]]=0,"",Table4[Column173])</f>
        <v/>
      </c>
      <c r="FT18" t="str">
        <f>IF(Table4[[#This Row],[Column174]]=0,"",Table4[Column174])</f>
        <v/>
      </c>
      <c r="FU18" t="str">
        <f>IF(Table4[[#This Row],[Column175]]=0,"",Table4[Column175])</f>
        <v/>
      </c>
      <c r="FV18" t="str">
        <f>IF(Table4[[#This Row],[Column176]]=0,"",Table4[Column176])</f>
        <v/>
      </c>
      <c r="FW18" t="str">
        <f>IF(Table4[[#This Row],[Column177]]=0,"",Table4[Column177])</f>
        <v/>
      </c>
      <c r="FX18" t="str">
        <f>IF(Table4[[#This Row],[Column178]]=0,"",Table4[Column178])</f>
        <v/>
      </c>
      <c r="FY18" t="str">
        <f>IF(Table4[[#This Row],[Column179]]=0,"",Table4[Column179])</f>
        <v/>
      </c>
      <c r="FZ18" t="str">
        <f>IF(Table4[[#This Row],[Column180]]=0,"",Table4[Column180])</f>
        <v/>
      </c>
      <c r="GA18" t="str">
        <f>IF(Table4[[#This Row],[Column181]]=0,"",Table4[Column181])</f>
        <v/>
      </c>
      <c r="GB18" t="str">
        <f>IF(Table4[[#This Row],[Column182]]=0,"",Table4[Column182])</f>
        <v/>
      </c>
      <c r="GC18" t="str">
        <f>IF(Table4[[#This Row],[Column183]]=0,"",Table4[Column183])</f>
        <v/>
      </c>
      <c r="GD18" t="str">
        <f>IF(Table4[[#This Row],[Column184]]=0,"",Table4[Column184])</f>
        <v/>
      </c>
      <c r="GE18" t="str">
        <f>IF(Table4[[#This Row],[Column185]]=0,"",Table4[Column185])</f>
        <v/>
      </c>
      <c r="GF18" t="str">
        <f>IF(Table4[[#This Row],[Column186]]=0,"",Table4[Column186])</f>
        <v/>
      </c>
      <c r="GG18" t="str">
        <f>IF(Table4[[#This Row],[Column187]]=0,"",Table4[Column187])</f>
        <v/>
      </c>
      <c r="GH18" t="str">
        <f>IF(Table4[[#This Row],[Column188]]=0,"",Table4[Column188])</f>
        <v/>
      </c>
      <c r="GI18" t="str">
        <f>IF(Table4[[#This Row],[Column189]]=0,"",Table4[Column189])</f>
        <v/>
      </c>
      <c r="GJ18" t="str">
        <f>IF(Table4[[#This Row],[Column190]]=0,"",Table4[Column190])</f>
        <v/>
      </c>
      <c r="GK18" t="str">
        <f>IF(Table4[[#This Row],[Column191]]=0,"",Table4[Column191])</f>
        <v/>
      </c>
      <c r="GL18" t="str">
        <f>IF(Table4[[#This Row],[Column192]]=0,"",Table4[Column192])</f>
        <v/>
      </c>
      <c r="GM18" t="str">
        <f>IF(Table4[[#This Row],[Column193]]=0,"",Table4[Column193])</f>
        <v/>
      </c>
      <c r="GN18" t="str">
        <f>IF(Table4[[#This Row],[Column194]]=0,"",Table4[Column194])</f>
        <v/>
      </c>
      <c r="GO18" t="str">
        <f>IF(Table4[[#This Row],[Column195]]=0,"",Table4[Column195])</f>
        <v/>
      </c>
      <c r="GP18" t="str">
        <f>IF(Table4[[#This Row],[Column196]]=0,"",Table4[Column196])</f>
        <v/>
      </c>
      <c r="GQ18" t="str">
        <f>IF(Table4[[#This Row],[Column197]]=0,"",Table4[Column197])</f>
        <v/>
      </c>
      <c r="GR18" t="str">
        <f>IF(Table4[[#This Row],[Column198]]=0,"",Table4[Column198])</f>
        <v/>
      </c>
      <c r="GS18" t="str">
        <f>IF(Table4[[#This Row],[Column199]]=0,"",Table4[Column199])</f>
        <v/>
      </c>
      <c r="GT18" t="str">
        <f>IF(Table4[[#This Row],[Column200]]=0,"",Table4[Column200])</f>
        <v/>
      </c>
      <c r="GU18" t="str">
        <f>IF(Table4[[#This Row],[Column201]]=0,"",Table4[Column201])</f>
        <v/>
      </c>
      <c r="GV18" t="str">
        <f>IF(Table4[[#This Row],[Column202]]=0,"",Table4[Column202])</f>
        <v/>
      </c>
      <c r="GW18" t="str">
        <f>IF(Table4[[#This Row],[Column203]]=0,"",Table4[Column203])</f>
        <v/>
      </c>
      <c r="GX18" t="str">
        <f>IF(Table4[[#This Row],[Conversions]]=0,"",Table4[Conversions])</f>
        <v/>
      </c>
      <c r="GY18" s="2" t="e">
        <f>Table43[[#This Row],[Conversions]]*B$2</f>
        <v>#VALUE!</v>
      </c>
      <c r="GZ18">
        <f>SUM(COUNTIF(Table43[[#This Row],[Path]:[Column203]],{"*e*","social"}))</f>
        <v>0</v>
      </c>
      <c r="HA18">
        <f>IF(Table43[[#This Row],[Path]]=A$2,1,0)</f>
        <v>0</v>
      </c>
      <c r="HB18">
        <f>IF(Table43[[#This Row],[Path]]=A$3,1,0)</f>
        <v>0</v>
      </c>
      <c r="HC18">
        <f>IF(Table43[[#This Row],[Path]]=A$4,1,0)</f>
        <v>0</v>
      </c>
      <c r="HD18">
        <f>IF(Table43[[#This Row],[Path]]=A$5,1,0)</f>
        <v>0</v>
      </c>
      <c r="HE18">
        <f>IF(Table43[[#This Row],[Path]]=A$6,1,0)</f>
        <v>0</v>
      </c>
      <c r="HF18">
        <f>IF(Table43[[#This Row],[Path]]=A$7,1,0)</f>
        <v>0</v>
      </c>
      <c r="HG18" s="1">
        <f>COUNTIF(Table43[[#This Row],[Path]:[Column203]],A$2)</f>
        <v>0</v>
      </c>
      <c r="HH18" s="1">
        <f>COUNTIF(Table43[[#This Row],[Path]:[Column203]],A$3)</f>
        <v>0</v>
      </c>
      <c r="HI18" s="1">
        <f>COUNTIF(Table43[[#This Row],[Path]:[Column203]],A$4)</f>
        <v>0</v>
      </c>
      <c r="HJ18" s="5">
        <f>COUNTIF(Table43[[#This Row],[Path]:[Column203]],A$5)</f>
        <v>0</v>
      </c>
      <c r="HK18" s="5">
        <f>COUNTIF(Table43[[#This Row],[Path]:[Column203]],A$6)</f>
        <v>0</v>
      </c>
      <c r="HL18" s="5">
        <f>COUNTIF(Table43[[#This Row],[Path]:[Column203]],A$7)</f>
        <v>0</v>
      </c>
      <c r="HM18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18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18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18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18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18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18" s="4" t="e">
        <f>Table43[[#This Row],[IncrementalOrganic Attribution Ratio]]*Table43[[#This Row],[Total Revenue]]</f>
        <v>#VALUE!</v>
      </c>
      <c r="HT18" s="4" t="e">
        <f>Table43[[#This Row],[BrandIntention Attribution Ratio]]*Table43[[#This Row],[Total Revenue]]</f>
        <v>#VALUE!</v>
      </c>
      <c r="HU18" s="4" t="e">
        <f>Table43[[#This Row],[Incrementalcpc Attribution Ratio]]*Table43[[#This Row],[Total Revenue]]</f>
        <v>#VALUE!</v>
      </c>
      <c r="HV18" s="4" t="e">
        <f>Table43[[#This Row],[Feeds Attribution Ratio]]*Table43[[#This Row],[Total Revenue]]</f>
        <v>#VALUE!</v>
      </c>
      <c r="HW18" s="4" t="e">
        <f>Table43[[#This Row],[Referrals Attribution Ratio]]*Table43[[#This Row],[Total Revenue]]</f>
        <v>#VALUE!</v>
      </c>
      <c r="HX18" s="4" t="e">
        <f>Table43[[#This Row],[Social Attribution Ratio]]*Table43[[#This Row],[Total Revenue]]</f>
        <v>#VALUE!</v>
      </c>
      <c r="HY18" s="18">
        <f>SUM(Table43[[#This Row],[IncrementalOrganic Attribution Ratio]:[Social Attribution Ratio]])</f>
        <v>0</v>
      </c>
    </row>
    <row r="19" spans="2:233" x14ac:dyDescent="0.25">
      <c r="B19" t="str">
        <f>IF(Table4[[#This Row],[Path]]=0,"",Table4[Path])</f>
        <v/>
      </c>
      <c r="C19" t="str">
        <f>IF(Table4[[#This Row],[Column1]]=0,"",Table4[Column1])</f>
        <v/>
      </c>
      <c r="D19" t="str">
        <f>IF(Table4[[#This Row],[Column2]]=0,"",Table4[Column2])</f>
        <v/>
      </c>
      <c r="E19" t="str">
        <f>IF(Table4[[#This Row],[Column3]]=0,"",Table4[Column3])</f>
        <v/>
      </c>
      <c r="F19" t="str">
        <f>IF(Table4[[#This Row],[Column4]]=0,"",Table4[Column4])</f>
        <v/>
      </c>
      <c r="G19" t="str">
        <f>IF(Table4[[#This Row],[Column5]]=0,"",Table4[Column5])</f>
        <v/>
      </c>
      <c r="H19" t="str">
        <f>IF(Table4[[#This Row],[Column6]]=0,"",Table4[Column6])</f>
        <v/>
      </c>
      <c r="I19" t="str">
        <f>IF(Table4[[#This Row],[Column7]]=0,"",Table4[Column7])</f>
        <v/>
      </c>
      <c r="J19" t="str">
        <f>IF(Table4[[#This Row],[Column8]]=0,"",Table4[Column8])</f>
        <v/>
      </c>
      <c r="K19" t="str">
        <f>IF(Table4[[#This Row],[Column9]]=0,"",Table4[Column9])</f>
        <v/>
      </c>
      <c r="L19" t="str">
        <f>IF(Table4[[#This Row],[Column10]]=0,"",Table4[Column10])</f>
        <v/>
      </c>
      <c r="M19" t="str">
        <f>IF(Table4[[#This Row],[Column11]]=0,"",Table4[Column11])</f>
        <v/>
      </c>
      <c r="N19" t="str">
        <f>IF(Table4[[#This Row],[Column12]]=0,"",Table4[Column12])</f>
        <v/>
      </c>
      <c r="O19" t="str">
        <f>IF(Table4[[#This Row],[Column13]]=0,"",Table4[Column13])</f>
        <v/>
      </c>
      <c r="P19" t="str">
        <f>IF(Table4[[#This Row],[Column14]]=0,"",Table4[Column14])</f>
        <v/>
      </c>
      <c r="Q19" t="str">
        <f>IF(Table4[[#This Row],[Column15]]=0,"",Table4[Column15])</f>
        <v/>
      </c>
      <c r="R19" t="str">
        <f>IF(Table4[[#This Row],[Column16]]=0,"",Table4[Column16])</f>
        <v/>
      </c>
      <c r="S19" t="str">
        <f>IF(Table4[[#This Row],[Column17]]=0,"",Table4[Column17])</f>
        <v/>
      </c>
      <c r="T19" t="str">
        <f>IF(Table4[[#This Row],[Column18]]=0,"",Table4[Column18])</f>
        <v/>
      </c>
      <c r="U19" t="str">
        <f>IF(Table4[[#This Row],[Column19]]=0,"",Table4[Column19])</f>
        <v/>
      </c>
      <c r="V19" t="str">
        <f>IF(Table4[[#This Row],[Column20]]=0,"",Table4[Column20])</f>
        <v/>
      </c>
      <c r="W19" t="str">
        <f>IF(Table4[[#This Row],[Column21]]=0,"",Table4[Column21])</f>
        <v/>
      </c>
      <c r="X19" t="str">
        <f>IF(Table4[[#This Row],[Column22]]=0,"",Table4[Column22])</f>
        <v/>
      </c>
      <c r="Y19" t="str">
        <f>IF(Table4[[#This Row],[Column23]]=0,"",Table4[Column23])</f>
        <v/>
      </c>
      <c r="Z19" t="str">
        <f>IF(Table4[[#This Row],[Column24]]=0,"",Table4[Column24])</f>
        <v/>
      </c>
      <c r="AA19" t="str">
        <f>IF(Table4[[#This Row],[Column25]]=0,"",Table4[Column25])</f>
        <v/>
      </c>
      <c r="AB19" t="str">
        <f>IF(Table4[[#This Row],[Column26]]=0,"",Table4[Column26])</f>
        <v/>
      </c>
      <c r="AC19" t="str">
        <f>IF(Table4[[#This Row],[Column27]]=0,"",Table4[Column27])</f>
        <v/>
      </c>
      <c r="AD19" t="str">
        <f>IF(Table4[[#This Row],[Column28]]=0,"",Table4[Column28])</f>
        <v/>
      </c>
      <c r="AE19" t="str">
        <f>IF(Table4[[#This Row],[Column29]]=0,"",Table4[Column29])</f>
        <v/>
      </c>
      <c r="AF19" t="str">
        <f>IF(Table4[[#This Row],[Column30]]=0,"",Table4[Column30])</f>
        <v/>
      </c>
      <c r="AG19" t="str">
        <f>IF(Table4[[#This Row],[Column31]]=0,"",Table4[Column31])</f>
        <v/>
      </c>
      <c r="AH19" t="str">
        <f>IF(Table4[[#This Row],[Column32]]=0,"",Table4[Column32])</f>
        <v/>
      </c>
      <c r="AI19" t="str">
        <f>IF(Table4[[#This Row],[Column33]]=0,"",Table4[Column33])</f>
        <v/>
      </c>
      <c r="AJ19" t="str">
        <f>IF(Table4[[#This Row],[Column34]]=0,"",Table4[Column34])</f>
        <v/>
      </c>
      <c r="AK19" t="str">
        <f>IF(Table4[[#This Row],[Column35]]=0,"",Table4[Column35])</f>
        <v/>
      </c>
      <c r="AL19" t="str">
        <f>IF(Table4[[#This Row],[Column36]]=0,"",Table4[Column36])</f>
        <v/>
      </c>
      <c r="AM19" t="str">
        <f>IF(Table4[[#This Row],[Column37]]=0,"",Table4[Column37])</f>
        <v/>
      </c>
      <c r="AN19" t="str">
        <f>IF(Table4[[#This Row],[Column38]]=0,"",Table4[Column38])</f>
        <v/>
      </c>
      <c r="AO19" t="str">
        <f>IF(Table4[[#This Row],[Column39]]=0,"",Table4[Column39])</f>
        <v/>
      </c>
      <c r="AP19" t="str">
        <f>IF(Table4[[#This Row],[Column40]]=0,"",Table4[Column40])</f>
        <v/>
      </c>
      <c r="AQ19" t="str">
        <f>IF(Table4[[#This Row],[Column41]]=0,"",Table4[Column41])</f>
        <v/>
      </c>
      <c r="AR19" t="str">
        <f>IF(Table4[[#This Row],[Column42]]=0,"",Table4[Column42])</f>
        <v/>
      </c>
      <c r="AS19" t="str">
        <f>IF(Table4[[#This Row],[Column43]]=0,"",Table4[Column43])</f>
        <v/>
      </c>
      <c r="AT19" t="str">
        <f>IF(Table4[[#This Row],[Column44]]=0,"",Table4[Column44])</f>
        <v/>
      </c>
      <c r="AU19" t="str">
        <f>IF(Table4[[#This Row],[Column45]]=0,"",Table4[Column45])</f>
        <v/>
      </c>
      <c r="AV19" t="str">
        <f>IF(Table4[[#This Row],[Column46]]=0,"",Table4[Column46])</f>
        <v/>
      </c>
      <c r="AW19" t="str">
        <f>IF(Table4[[#This Row],[Column47]]=0,"",Table4[Column47])</f>
        <v/>
      </c>
      <c r="AX19" t="str">
        <f>IF(Table4[[#This Row],[Column48]]=0,"",Table4[Column48])</f>
        <v/>
      </c>
      <c r="AY19" t="str">
        <f>IF(Table4[[#This Row],[Column49]]=0,"",Table4[Column49])</f>
        <v/>
      </c>
      <c r="AZ19" t="str">
        <f>IF(Table4[[#This Row],[Column50]]=0,"",Table4[Column50])</f>
        <v/>
      </c>
      <c r="BA19" t="str">
        <f>IF(Table4[[#This Row],[Column51]]=0,"",Table4[Column51])</f>
        <v/>
      </c>
      <c r="BB19" t="str">
        <f>IF(Table4[[#This Row],[Column52]]=0,"",Table4[Column52])</f>
        <v/>
      </c>
      <c r="BC19" t="str">
        <f>IF(Table4[[#This Row],[Column53]]=0,"",Table4[Column53])</f>
        <v/>
      </c>
      <c r="BD19" t="str">
        <f>IF(Table4[[#This Row],[Column54]]=0,"",Table4[Column54])</f>
        <v/>
      </c>
      <c r="BE19" t="str">
        <f>IF(Table4[[#This Row],[Column55]]=0,"",Table4[Column55])</f>
        <v/>
      </c>
      <c r="BF19" t="str">
        <f>IF(Table4[[#This Row],[Column56]]=0,"",Table4[Column56])</f>
        <v/>
      </c>
      <c r="BG19" t="str">
        <f>IF(Table4[[#This Row],[Column57]]=0,"",Table4[Column57])</f>
        <v/>
      </c>
      <c r="BH19" t="str">
        <f>IF(Table4[[#This Row],[Column58]]=0,"",Table4[Column58])</f>
        <v/>
      </c>
      <c r="BI19" t="str">
        <f>IF(Table4[[#This Row],[Column59]]=0,"",Table4[Column59])</f>
        <v/>
      </c>
      <c r="BJ19" t="str">
        <f>IF(Table4[[#This Row],[Column60]]=0,"",Table4[Column60])</f>
        <v/>
      </c>
      <c r="BK19" t="str">
        <f>IF(Table4[[#This Row],[Column61]]=0,"",Table4[Column61])</f>
        <v/>
      </c>
      <c r="BL19" t="str">
        <f>IF(Table4[[#This Row],[Column62]]=0,"",Table4[Column62])</f>
        <v/>
      </c>
      <c r="BM19" t="str">
        <f>IF(Table4[[#This Row],[Column63]]=0,"",Table4[Column63])</f>
        <v/>
      </c>
      <c r="BN19" t="str">
        <f>IF(Table4[[#This Row],[Column64]]=0,"",Table4[Column64])</f>
        <v/>
      </c>
      <c r="BO19" t="str">
        <f>IF(Table4[[#This Row],[Column65]]=0,"",Table4[Column65])</f>
        <v/>
      </c>
      <c r="BP19" t="str">
        <f>IF(Table4[[#This Row],[Column66]]=0,"",Table4[Column66])</f>
        <v/>
      </c>
      <c r="BQ19" t="str">
        <f>IF(Table4[[#This Row],[Column67]]=0,"",Table4[Column67])</f>
        <v/>
      </c>
      <c r="BR19" t="str">
        <f>IF(Table4[[#This Row],[Column68]]=0,"",Table4[Column68])</f>
        <v/>
      </c>
      <c r="BS19" t="str">
        <f>IF(Table4[[#This Row],[Column69]]=0,"",Table4[Column69])</f>
        <v/>
      </c>
      <c r="BT19" t="str">
        <f>IF(Table4[[#This Row],[Column70]]=0,"",Table4[Column70])</f>
        <v/>
      </c>
      <c r="BU19" t="str">
        <f>IF(Table4[[#This Row],[Column71]]=0,"",Table4[Column71])</f>
        <v/>
      </c>
      <c r="BV19" t="str">
        <f>IF(Table4[[#This Row],[Column72]]=0,"",Table4[Column72])</f>
        <v/>
      </c>
      <c r="BW19" t="str">
        <f>IF(Table4[[#This Row],[Column73]]=0,"",Table4[Column73])</f>
        <v/>
      </c>
      <c r="BX19" t="str">
        <f>IF(Table4[[#This Row],[Column74]]=0,"",Table4[Column74])</f>
        <v/>
      </c>
      <c r="BY19" t="str">
        <f>IF(Table4[[#This Row],[Column75]]=0,"",Table4[Column75])</f>
        <v/>
      </c>
      <c r="BZ19" t="str">
        <f>IF(Table4[[#This Row],[Column76]]=0,"",Table4[Column76])</f>
        <v/>
      </c>
      <c r="CA19" t="str">
        <f>IF(Table4[[#This Row],[Column77]]=0,"",Table4[Column77])</f>
        <v/>
      </c>
      <c r="CB19" t="str">
        <f>IF(Table4[[#This Row],[Column78]]=0,"",Table4[Column78])</f>
        <v/>
      </c>
      <c r="CC19" t="str">
        <f>IF(Table4[[#This Row],[Column79]]=0,"",Table4[Column79])</f>
        <v/>
      </c>
      <c r="CD19" t="str">
        <f>IF(Table4[[#This Row],[Column80]]=0,"",Table4[Column80])</f>
        <v/>
      </c>
      <c r="CE19" t="str">
        <f>IF(Table4[[#This Row],[Column81]]=0,"",Table4[Column81])</f>
        <v/>
      </c>
      <c r="CF19" t="str">
        <f>IF(Table4[[#This Row],[Column82]]=0,"",Table4[Column82])</f>
        <v/>
      </c>
      <c r="CG19" t="str">
        <f>IF(Table4[[#This Row],[Column83]]=0,"",Table4[Column83])</f>
        <v/>
      </c>
      <c r="CH19" t="str">
        <f>IF(Table4[[#This Row],[Column84]]=0,"",Table4[Column84])</f>
        <v/>
      </c>
      <c r="CI19" t="str">
        <f>IF(Table4[[#This Row],[Column85]]=0,"",Table4[Column85])</f>
        <v/>
      </c>
      <c r="CJ19" t="str">
        <f>IF(Table4[[#This Row],[Column86]]=0,"",Table4[Column86])</f>
        <v/>
      </c>
      <c r="CK19" t="str">
        <f>IF(Table4[[#This Row],[Column87]]=0,"",Table4[Column87])</f>
        <v/>
      </c>
      <c r="CL19" t="str">
        <f>IF(Table4[[#This Row],[Column88]]=0,"",Table4[Column88])</f>
        <v/>
      </c>
      <c r="CM19" t="str">
        <f>IF(Table4[[#This Row],[Column89]]=0,"",Table4[Column89])</f>
        <v/>
      </c>
      <c r="CN19" t="str">
        <f>IF(Table4[[#This Row],[Column90]]=0,"",Table4[Column90])</f>
        <v/>
      </c>
      <c r="CO19" t="str">
        <f>IF(Table4[[#This Row],[Column91]]=0,"",Table4[Column91])</f>
        <v/>
      </c>
      <c r="CP19" t="str">
        <f>IF(Table4[[#This Row],[Column92]]=0,"",Table4[Column92])</f>
        <v/>
      </c>
      <c r="CQ19" t="str">
        <f>IF(Table4[[#This Row],[Column93]]=0,"",Table4[Column93])</f>
        <v/>
      </c>
      <c r="CR19" t="str">
        <f>IF(Table4[[#This Row],[Column94]]=0,"",Table4[Column94])</f>
        <v/>
      </c>
      <c r="CS19" t="str">
        <f>IF(Table4[[#This Row],[Column95]]=0,"",Table4[Column95])</f>
        <v/>
      </c>
      <c r="CT19" t="str">
        <f>IF(Table4[[#This Row],[Column96]]=0,"",Table4[Column96])</f>
        <v/>
      </c>
      <c r="CU19" t="str">
        <f>IF(Table4[[#This Row],[Column97]]=0,"",Table4[Column97])</f>
        <v/>
      </c>
      <c r="CV19" t="str">
        <f>IF(Table4[[#This Row],[Column98]]=0,"",Table4[Column98])</f>
        <v/>
      </c>
      <c r="CW19" t="str">
        <f>IF(Table4[[#This Row],[Column99]]=0,"",Table4[Column99])</f>
        <v/>
      </c>
      <c r="CX19" t="str">
        <f>IF(Table4[[#This Row],[Column100]]=0,"",Table4[Column100])</f>
        <v/>
      </c>
      <c r="CY19" t="str">
        <f>IF(Table4[[#This Row],[Column101]]=0,"",Table4[Column101])</f>
        <v/>
      </c>
      <c r="CZ19" t="str">
        <f>IF(Table4[[#This Row],[Column102]]=0,"",Table4[Column102])</f>
        <v/>
      </c>
      <c r="DA19" t="str">
        <f>IF(Table4[[#This Row],[Column103]]=0,"",Table4[Column103])</f>
        <v/>
      </c>
      <c r="DB19" t="str">
        <f>IF(Table4[[#This Row],[Column104]]=0,"",Table4[Column104])</f>
        <v/>
      </c>
      <c r="DC19" t="str">
        <f>IF(Table4[[#This Row],[Column105]]=0,"",Table4[Column105])</f>
        <v/>
      </c>
      <c r="DD19" t="str">
        <f>IF(Table4[[#This Row],[Column106]]=0,"",Table4[Column106])</f>
        <v/>
      </c>
      <c r="DE19" t="str">
        <f>IF(Table4[[#This Row],[Column107]]=0,"",Table4[Column107])</f>
        <v/>
      </c>
      <c r="DF19" t="str">
        <f>IF(Table4[[#This Row],[Column108]]=0,"",Table4[Column108])</f>
        <v/>
      </c>
      <c r="DG19" t="str">
        <f>IF(Table4[[#This Row],[Column109]]=0,"",Table4[Column109])</f>
        <v/>
      </c>
      <c r="DH19" t="str">
        <f>IF(Table4[[#This Row],[Column110]]=0,"",Table4[Column110])</f>
        <v/>
      </c>
      <c r="DI19" t="str">
        <f>IF(Table4[[#This Row],[Column111]]=0,"",Table4[Column111])</f>
        <v/>
      </c>
      <c r="DJ19" t="str">
        <f>IF(Table4[[#This Row],[Column112]]=0,"",Table4[Column112])</f>
        <v/>
      </c>
      <c r="DK19" t="str">
        <f>IF(Table4[[#This Row],[Column113]]=0,"",Table4[Column113])</f>
        <v/>
      </c>
      <c r="DL19" t="str">
        <f>IF(Table4[[#This Row],[Column114]]=0,"",Table4[Column114])</f>
        <v/>
      </c>
      <c r="DM19" t="str">
        <f>IF(Table4[[#This Row],[Column115]]=0,"",Table4[Column115])</f>
        <v/>
      </c>
      <c r="DN19" t="str">
        <f>IF(Table4[[#This Row],[Column116]]=0,"",Table4[Column116])</f>
        <v/>
      </c>
      <c r="DO19" t="str">
        <f>IF(Table4[[#This Row],[Column117]]=0,"",Table4[Column117])</f>
        <v/>
      </c>
      <c r="DP19" t="str">
        <f>IF(Table4[[#This Row],[Column118]]=0,"",Table4[Column118])</f>
        <v/>
      </c>
      <c r="DQ19" t="str">
        <f>IF(Table4[[#This Row],[Column119]]=0,"",Table4[Column119])</f>
        <v/>
      </c>
      <c r="DR19" t="str">
        <f>IF(Table4[[#This Row],[Column120]]=0,"",Table4[Column120])</f>
        <v/>
      </c>
      <c r="DS19" t="str">
        <f>IF(Table4[[#This Row],[Column121]]=0,"",Table4[Column121])</f>
        <v/>
      </c>
      <c r="DT19" t="str">
        <f>IF(Table4[[#This Row],[Column122]]=0,"",Table4[Column122])</f>
        <v/>
      </c>
      <c r="DU19" t="str">
        <f>IF(Table4[[#This Row],[Column123]]=0,"",Table4[Column123])</f>
        <v/>
      </c>
      <c r="DV19" t="str">
        <f>IF(Table4[[#This Row],[Column124]]=0,"",Table4[Column124])</f>
        <v/>
      </c>
      <c r="DW19" t="str">
        <f>IF(Table4[[#This Row],[Column125]]=0,"",Table4[Column125])</f>
        <v/>
      </c>
      <c r="DX19" t="str">
        <f>IF(Table4[[#This Row],[Column126]]=0,"",Table4[Column126])</f>
        <v/>
      </c>
      <c r="DY19" t="str">
        <f>IF(Table4[[#This Row],[Column127]]=0,"",Table4[Column127])</f>
        <v/>
      </c>
      <c r="DZ19" t="str">
        <f>IF(Table4[[#This Row],[Column128]]=0,"",Table4[Column128])</f>
        <v/>
      </c>
      <c r="EA19" t="str">
        <f>IF(Table4[[#This Row],[Column129]]=0,"",Table4[Column129])</f>
        <v/>
      </c>
      <c r="EB19" t="str">
        <f>IF(Table4[[#This Row],[Column130]]=0,"",Table4[Column130])</f>
        <v/>
      </c>
      <c r="EC19" t="str">
        <f>IF(Table4[[#This Row],[Column131]]=0,"",Table4[Column131])</f>
        <v/>
      </c>
      <c r="ED19" t="str">
        <f>IF(Table4[[#This Row],[Column132]]=0,"",Table4[Column132])</f>
        <v/>
      </c>
      <c r="EE19" t="str">
        <f>IF(Table4[[#This Row],[Column133]]=0,"",Table4[Column133])</f>
        <v/>
      </c>
      <c r="EF19" t="str">
        <f>IF(Table4[[#This Row],[Column134]]=0,"",Table4[Column134])</f>
        <v/>
      </c>
      <c r="EG19" t="str">
        <f>IF(Table4[[#This Row],[Column135]]=0,"",Table4[Column135])</f>
        <v/>
      </c>
      <c r="EH19" t="str">
        <f>IF(Table4[[#This Row],[Column136]]=0,"",Table4[Column136])</f>
        <v/>
      </c>
      <c r="EI19" t="str">
        <f>IF(Table4[[#This Row],[Column137]]=0,"",Table4[Column137])</f>
        <v/>
      </c>
      <c r="EJ19" t="str">
        <f>IF(Table4[[#This Row],[Column138]]=0,"",Table4[Column138])</f>
        <v/>
      </c>
      <c r="EK19" t="str">
        <f>IF(Table4[[#This Row],[Column139]]=0,"",Table4[Column139])</f>
        <v/>
      </c>
      <c r="EL19" t="str">
        <f>IF(Table4[[#This Row],[Column140]]=0,"",Table4[Column140])</f>
        <v/>
      </c>
      <c r="EM19" t="str">
        <f>IF(Table4[[#This Row],[Column141]]=0,"",Table4[Column141])</f>
        <v/>
      </c>
      <c r="EN19" t="str">
        <f>IF(Table4[[#This Row],[Column142]]=0,"",Table4[Column142])</f>
        <v/>
      </c>
      <c r="EO19" t="str">
        <f>IF(Table4[[#This Row],[Column143]]=0,"",Table4[Column143])</f>
        <v/>
      </c>
      <c r="EP19" t="str">
        <f>IF(Table4[[#This Row],[Column144]]=0,"",Table4[Column144])</f>
        <v/>
      </c>
      <c r="EQ19" t="str">
        <f>IF(Table4[[#This Row],[Column145]]=0,"",Table4[Column145])</f>
        <v/>
      </c>
      <c r="ER19" t="str">
        <f>IF(Table4[[#This Row],[Column146]]=0,"",Table4[Column146])</f>
        <v/>
      </c>
      <c r="ES19" t="str">
        <f>IF(Table4[[#This Row],[Column147]]=0,"",Table4[Column147])</f>
        <v/>
      </c>
      <c r="ET19" t="str">
        <f>IF(Table4[[#This Row],[Column148]]=0,"",Table4[Column148])</f>
        <v/>
      </c>
      <c r="EU19" t="str">
        <f>IF(Table4[[#This Row],[Column149]]=0,"",Table4[Column149])</f>
        <v/>
      </c>
      <c r="EV19" t="str">
        <f>IF(Table4[[#This Row],[Column150]]=0,"",Table4[Column150])</f>
        <v/>
      </c>
      <c r="EW19" t="str">
        <f>IF(Table4[[#This Row],[Column151]]=0,"",Table4[Column151])</f>
        <v/>
      </c>
      <c r="EX19" t="str">
        <f>IF(Table4[[#This Row],[Column152]]=0,"",Table4[Column152])</f>
        <v/>
      </c>
      <c r="EY19" t="str">
        <f>IF(Table4[[#This Row],[Column153]]=0,"",Table4[Column153])</f>
        <v/>
      </c>
      <c r="EZ19" t="str">
        <f>IF(Table4[[#This Row],[Column154]]=0,"",Table4[Column154])</f>
        <v/>
      </c>
      <c r="FA19" t="str">
        <f>IF(Table4[[#This Row],[Column155]]=0,"",Table4[Column155])</f>
        <v/>
      </c>
      <c r="FB19" t="str">
        <f>IF(Table4[[#This Row],[Column156]]=0,"",Table4[Column156])</f>
        <v/>
      </c>
      <c r="FC19" t="str">
        <f>IF(Table4[[#This Row],[Column157]]=0,"",Table4[Column157])</f>
        <v/>
      </c>
      <c r="FD19" t="str">
        <f>IF(Table4[[#This Row],[Column158]]=0,"",Table4[Column158])</f>
        <v/>
      </c>
      <c r="FE19" t="str">
        <f>IF(Table4[[#This Row],[Column159]]=0,"",Table4[Column159])</f>
        <v/>
      </c>
      <c r="FF19" t="str">
        <f>IF(Table4[[#This Row],[Column160]]=0,"",Table4[Column160])</f>
        <v/>
      </c>
      <c r="FG19" t="str">
        <f>IF(Table4[[#This Row],[Column161]]=0,"",Table4[Column161])</f>
        <v/>
      </c>
      <c r="FH19" t="str">
        <f>IF(Table4[[#This Row],[Column162]]=0,"",Table4[Column162])</f>
        <v/>
      </c>
      <c r="FI19" t="str">
        <f>IF(Table4[[#This Row],[Column163]]=0,"",Table4[Column163])</f>
        <v/>
      </c>
      <c r="FJ19" t="str">
        <f>IF(Table4[[#This Row],[Column164]]=0,"",Table4[Column164])</f>
        <v/>
      </c>
      <c r="FK19" t="str">
        <f>IF(Table4[[#This Row],[Column165]]=0,"",Table4[Column165])</f>
        <v/>
      </c>
      <c r="FL19" t="str">
        <f>IF(Table4[[#This Row],[Column166]]=0,"",Table4[Column166])</f>
        <v/>
      </c>
      <c r="FM19" t="str">
        <f>IF(Table4[[#This Row],[Column167]]=0,"",Table4[Column167])</f>
        <v/>
      </c>
      <c r="FN19" t="str">
        <f>IF(Table4[[#This Row],[Column168]]=0,"",Table4[Column168])</f>
        <v/>
      </c>
      <c r="FO19" t="str">
        <f>IF(Table4[[#This Row],[Column169]]=0,"",Table4[Column169])</f>
        <v/>
      </c>
      <c r="FP19" t="str">
        <f>IF(Table4[[#This Row],[Column170]]=0,"",Table4[Column170])</f>
        <v/>
      </c>
      <c r="FQ19" t="str">
        <f>IF(Table4[[#This Row],[Column171]]=0,"",Table4[Column171])</f>
        <v/>
      </c>
      <c r="FR19" t="str">
        <f>IF(Table4[[#This Row],[Column172]]=0,"",Table4[Column172])</f>
        <v/>
      </c>
      <c r="FS19" t="str">
        <f>IF(Table4[[#This Row],[Column173]]=0,"",Table4[Column173])</f>
        <v/>
      </c>
      <c r="FT19" t="str">
        <f>IF(Table4[[#This Row],[Column174]]=0,"",Table4[Column174])</f>
        <v/>
      </c>
      <c r="FU19" t="str">
        <f>IF(Table4[[#This Row],[Column175]]=0,"",Table4[Column175])</f>
        <v/>
      </c>
      <c r="FV19" t="str">
        <f>IF(Table4[[#This Row],[Column176]]=0,"",Table4[Column176])</f>
        <v/>
      </c>
      <c r="FW19" t="str">
        <f>IF(Table4[[#This Row],[Column177]]=0,"",Table4[Column177])</f>
        <v/>
      </c>
      <c r="FX19" t="str">
        <f>IF(Table4[[#This Row],[Column178]]=0,"",Table4[Column178])</f>
        <v/>
      </c>
      <c r="FY19" t="str">
        <f>IF(Table4[[#This Row],[Column179]]=0,"",Table4[Column179])</f>
        <v/>
      </c>
      <c r="FZ19" t="str">
        <f>IF(Table4[[#This Row],[Column180]]=0,"",Table4[Column180])</f>
        <v/>
      </c>
      <c r="GA19" t="str">
        <f>IF(Table4[[#This Row],[Column181]]=0,"",Table4[Column181])</f>
        <v/>
      </c>
      <c r="GB19" t="str">
        <f>IF(Table4[[#This Row],[Column182]]=0,"",Table4[Column182])</f>
        <v/>
      </c>
      <c r="GC19" t="str">
        <f>IF(Table4[[#This Row],[Column183]]=0,"",Table4[Column183])</f>
        <v/>
      </c>
      <c r="GD19" t="str">
        <f>IF(Table4[[#This Row],[Column184]]=0,"",Table4[Column184])</f>
        <v/>
      </c>
      <c r="GE19" t="str">
        <f>IF(Table4[[#This Row],[Column185]]=0,"",Table4[Column185])</f>
        <v/>
      </c>
      <c r="GF19" t="str">
        <f>IF(Table4[[#This Row],[Column186]]=0,"",Table4[Column186])</f>
        <v/>
      </c>
      <c r="GG19" t="str">
        <f>IF(Table4[[#This Row],[Column187]]=0,"",Table4[Column187])</f>
        <v/>
      </c>
      <c r="GH19" t="str">
        <f>IF(Table4[[#This Row],[Column188]]=0,"",Table4[Column188])</f>
        <v/>
      </c>
      <c r="GI19" t="str">
        <f>IF(Table4[[#This Row],[Column189]]=0,"",Table4[Column189])</f>
        <v/>
      </c>
      <c r="GJ19" t="str">
        <f>IF(Table4[[#This Row],[Column190]]=0,"",Table4[Column190])</f>
        <v/>
      </c>
      <c r="GK19" t="str">
        <f>IF(Table4[[#This Row],[Column191]]=0,"",Table4[Column191])</f>
        <v/>
      </c>
      <c r="GL19" t="str">
        <f>IF(Table4[[#This Row],[Column192]]=0,"",Table4[Column192])</f>
        <v/>
      </c>
      <c r="GM19" t="str">
        <f>IF(Table4[[#This Row],[Column193]]=0,"",Table4[Column193])</f>
        <v/>
      </c>
      <c r="GN19" t="str">
        <f>IF(Table4[[#This Row],[Column194]]=0,"",Table4[Column194])</f>
        <v/>
      </c>
      <c r="GO19" t="str">
        <f>IF(Table4[[#This Row],[Column195]]=0,"",Table4[Column195])</f>
        <v/>
      </c>
      <c r="GP19" t="str">
        <f>IF(Table4[[#This Row],[Column196]]=0,"",Table4[Column196])</f>
        <v/>
      </c>
      <c r="GQ19" t="str">
        <f>IF(Table4[[#This Row],[Column197]]=0,"",Table4[Column197])</f>
        <v/>
      </c>
      <c r="GR19" t="str">
        <f>IF(Table4[[#This Row],[Column198]]=0,"",Table4[Column198])</f>
        <v/>
      </c>
      <c r="GS19" t="str">
        <f>IF(Table4[[#This Row],[Column199]]=0,"",Table4[Column199])</f>
        <v/>
      </c>
      <c r="GT19" t="str">
        <f>IF(Table4[[#This Row],[Column200]]=0,"",Table4[Column200])</f>
        <v/>
      </c>
      <c r="GU19" t="str">
        <f>IF(Table4[[#This Row],[Column201]]=0,"",Table4[Column201])</f>
        <v/>
      </c>
      <c r="GV19" t="str">
        <f>IF(Table4[[#This Row],[Column202]]=0,"",Table4[Column202])</f>
        <v/>
      </c>
      <c r="GW19" t="str">
        <f>IF(Table4[[#This Row],[Column203]]=0,"",Table4[Column203])</f>
        <v/>
      </c>
      <c r="GX19" t="str">
        <f>IF(Table4[[#This Row],[Conversions]]=0,"",Table4[Conversions])</f>
        <v/>
      </c>
      <c r="GY19" s="2" t="e">
        <f>Table43[[#This Row],[Conversions]]*B$2</f>
        <v>#VALUE!</v>
      </c>
      <c r="GZ19">
        <f>SUM(COUNTIF(Table43[[#This Row],[Path]:[Column203]],{"*e*","social"}))</f>
        <v>0</v>
      </c>
      <c r="HA19">
        <f>IF(Table43[[#This Row],[Path]]=A$2,1,0)</f>
        <v>0</v>
      </c>
      <c r="HB19">
        <f>IF(Table43[[#This Row],[Path]]=A$3,1,0)</f>
        <v>0</v>
      </c>
      <c r="HC19">
        <f>IF(Table43[[#This Row],[Path]]=A$4,1,0)</f>
        <v>0</v>
      </c>
      <c r="HD19">
        <f>IF(Table43[[#This Row],[Path]]=A$5,1,0)</f>
        <v>0</v>
      </c>
      <c r="HE19">
        <f>IF(Table43[[#This Row],[Path]]=A$6,1,0)</f>
        <v>0</v>
      </c>
      <c r="HF19">
        <f>IF(Table43[[#This Row],[Path]]=A$7,1,0)</f>
        <v>0</v>
      </c>
      <c r="HG19" s="1">
        <f>COUNTIF(Table43[[#This Row],[Path]:[Column203]],A$2)</f>
        <v>0</v>
      </c>
      <c r="HH19" s="1">
        <f>COUNTIF(Table43[[#This Row],[Path]:[Column203]],A$3)</f>
        <v>0</v>
      </c>
      <c r="HI19" s="1">
        <f>COUNTIF(Table43[[#This Row],[Path]:[Column203]],A$4)</f>
        <v>0</v>
      </c>
      <c r="HJ19" s="5">
        <f>COUNTIF(Table43[[#This Row],[Path]:[Column203]],A$5)</f>
        <v>0</v>
      </c>
      <c r="HK19" s="5">
        <f>COUNTIF(Table43[[#This Row],[Path]:[Column203]],A$6)</f>
        <v>0</v>
      </c>
      <c r="HL19" s="5">
        <f>COUNTIF(Table43[[#This Row],[Path]:[Column203]],A$7)</f>
        <v>0</v>
      </c>
      <c r="HM19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19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19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19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19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19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19" s="4" t="e">
        <f>Table43[[#This Row],[IncrementalOrganic Attribution Ratio]]*Table43[[#This Row],[Total Revenue]]</f>
        <v>#VALUE!</v>
      </c>
      <c r="HT19" s="4" t="e">
        <f>Table43[[#This Row],[BrandIntention Attribution Ratio]]*Table43[[#This Row],[Total Revenue]]</f>
        <v>#VALUE!</v>
      </c>
      <c r="HU19" s="4" t="e">
        <f>Table43[[#This Row],[Incrementalcpc Attribution Ratio]]*Table43[[#This Row],[Total Revenue]]</f>
        <v>#VALUE!</v>
      </c>
      <c r="HV19" s="4" t="e">
        <f>Table43[[#This Row],[Feeds Attribution Ratio]]*Table43[[#This Row],[Total Revenue]]</f>
        <v>#VALUE!</v>
      </c>
      <c r="HW19" s="4" t="e">
        <f>Table43[[#This Row],[Referrals Attribution Ratio]]*Table43[[#This Row],[Total Revenue]]</f>
        <v>#VALUE!</v>
      </c>
      <c r="HX19" s="4" t="e">
        <f>Table43[[#This Row],[Social Attribution Ratio]]*Table43[[#This Row],[Total Revenue]]</f>
        <v>#VALUE!</v>
      </c>
      <c r="HY19" s="18">
        <f>SUM(Table43[[#This Row],[IncrementalOrganic Attribution Ratio]:[Social Attribution Ratio]])</f>
        <v>0</v>
      </c>
    </row>
    <row r="20" spans="2:233" x14ac:dyDescent="0.25">
      <c r="B20" t="str">
        <f>IF(Table4[[#This Row],[Path]]=0,"",Table4[Path])</f>
        <v/>
      </c>
      <c r="C20" t="str">
        <f>IF(Table4[[#This Row],[Column1]]=0,"",Table4[Column1])</f>
        <v/>
      </c>
      <c r="D20" t="str">
        <f>IF(Table4[[#This Row],[Column2]]=0,"",Table4[Column2])</f>
        <v/>
      </c>
      <c r="E20" t="str">
        <f>IF(Table4[[#This Row],[Column3]]=0,"",Table4[Column3])</f>
        <v/>
      </c>
      <c r="F20" t="str">
        <f>IF(Table4[[#This Row],[Column4]]=0,"",Table4[Column4])</f>
        <v/>
      </c>
      <c r="G20" t="str">
        <f>IF(Table4[[#This Row],[Column5]]=0,"",Table4[Column5])</f>
        <v/>
      </c>
      <c r="H20" t="str">
        <f>IF(Table4[[#This Row],[Column6]]=0,"",Table4[Column6])</f>
        <v/>
      </c>
      <c r="I20" t="str">
        <f>IF(Table4[[#This Row],[Column7]]=0,"",Table4[Column7])</f>
        <v/>
      </c>
      <c r="J20" t="str">
        <f>IF(Table4[[#This Row],[Column8]]=0,"",Table4[Column8])</f>
        <v/>
      </c>
      <c r="K20" t="str">
        <f>IF(Table4[[#This Row],[Column9]]=0,"",Table4[Column9])</f>
        <v/>
      </c>
      <c r="L20" t="str">
        <f>IF(Table4[[#This Row],[Column10]]=0,"",Table4[Column10])</f>
        <v/>
      </c>
      <c r="M20" t="str">
        <f>IF(Table4[[#This Row],[Column11]]=0,"",Table4[Column11])</f>
        <v/>
      </c>
      <c r="N20" t="str">
        <f>IF(Table4[[#This Row],[Column12]]=0,"",Table4[Column12])</f>
        <v/>
      </c>
      <c r="O20" t="str">
        <f>IF(Table4[[#This Row],[Column13]]=0,"",Table4[Column13])</f>
        <v/>
      </c>
      <c r="P20" t="str">
        <f>IF(Table4[[#This Row],[Column14]]=0,"",Table4[Column14])</f>
        <v/>
      </c>
      <c r="Q20" t="str">
        <f>IF(Table4[[#This Row],[Column15]]=0,"",Table4[Column15])</f>
        <v/>
      </c>
      <c r="R20" t="str">
        <f>IF(Table4[[#This Row],[Column16]]=0,"",Table4[Column16])</f>
        <v/>
      </c>
      <c r="S20" t="str">
        <f>IF(Table4[[#This Row],[Column17]]=0,"",Table4[Column17])</f>
        <v/>
      </c>
      <c r="T20" t="str">
        <f>IF(Table4[[#This Row],[Column18]]=0,"",Table4[Column18])</f>
        <v/>
      </c>
      <c r="U20" t="str">
        <f>IF(Table4[[#This Row],[Column19]]=0,"",Table4[Column19])</f>
        <v/>
      </c>
      <c r="V20" t="str">
        <f>IF(Table4[[#This Row],[Column20]]=0,"",Table4[Column20])</f>
        <v/>
      </c>
      <c r="W20" t="str">
        <f>IF(Table4[[#This Row],[Column21]]=0,"",Table4[Column21])</f>
        <v/>
      </c>
      <c r="X20" t="str">
        <f>IF(Table4[[#This Row],[Column22]]=0,"",Table4[Column22])</f>
        <v/>
      </c>
      <c r="Y20" t="str">
        <f>IF(Table4[[#This Row],[Column23]]=0,"",Table4[Column23])</f>
        <v/>
      </c>
      <c r="Z20" t="str">
        <f>IF(Table4[[#This Row],[Column24]]=0,"",Table4[Column24])</f>
        <v/>
      </c>
      <c r="AA20" t="str">
        <f>IF(Table4[[#This Row],[Column25]]=0,"",Table4[Column25])</f>
        <v/>
      </c>
      <c r="AB20" t="str">
        <f>IF(Table4[[#This Row],[Column26]]=0,"",Table4[Column26])</f>
        <v/>
      </c>
      <c r="AC20" t="str">
        <f>IF(Table4[[#This Row],[Column27]]=0,"",Table4[Column27])</f>
        <v/>
      </c>
      <c r="AD20" t="str">
        <f>IF(Table4[[#This Row],[Column28]]=0,"",Table4[Column28])</f>
        <v/>
      </c>
      <c r="AE20" t="str">
        <f>IF(Table4[[#This Row],[Column29]]=0,"",Table4[Column29])</f>
        <v/>
      </c>
      <c r="AF20" t="str">
        <f>IF(Table4[[#This Row],[Column30]]=0,"",Table4[Column30])</f>
        <v/>
      </c>
      <c r="AG20" t="str">
        <f>IF(Table4[[#This Row],[Column31]]=0,"",Table4[Column31])</f>
        <v/>
      </c>
      <c r="AH20" t="str">
        <f>IF(Table4[[#This Row],[Column32]]=0,"",Table4[Column32])</f>
        <v/>
      </c>
      <c r="AI20" t="str">
        <f>IF(Table4[[#This Row],[Column33]]=0,"",Table4[Column33])</f>
        <v/>
      </c>
      <c r="AJ20" t="str">
        <f>IF(Table4[[#This Row],[Column34]]=0,"",Table4[Column34])</f>
        <v/>
      </c>
      <c r="AK20" t="str">
        <f>IF(Table4[[#This Row],[Column35]]=0,"",Table4[Column35])</f>
        <v/>
      </c>
      <c r="AL20" t="str">
        <f>IF(Table4[[#This Row],[Column36]]=0,"",Table4[Column36])</f>
        <v/>
      </c>
      <c r="AM20" t="str">
        <f>IF(Table4[[#This Row],[Column37]]=0,"",Table4[Column37])</f>
        <v/>
      </c>
      <c r="AN20" t="str">
        <f>IF(Table4[[#This Row],[Column38]]=0,"",Table4[Column38])</f>
        <v/>
      </c>
      <c r="AO20" t="str">
        <f>IF(Table4[[#This Row],[Column39]]=0,"",Table4[Column39])</f>
        <v/>
      </c>
      <c r="AP20" t="str">
        <f>IF(Table4[[#This Row],[Column40]]=0,"",Table4[Column40])</f>
        <v/>
      </c>
      <c r="AQ20" t="str">
        <f>IF(Table4[[#This Row],[Column41]]=0,"",Table4[Column41])</f>
        <v/>
      </c>
      <c r="AR20" t="str">
        <f>IF(Table4[[#This Row],[Column42]]=0,"",Table4[Column42])</f>
        <v/>
      </c>
      <c r="AS20" t="str">
        <f>IF(Table4[[#This Row],[Column43]]=0,"",Table4[Column43])</f>
        <v/>
      </c>
      <c r="AT20" t="str">
        <f>IF(Table4[[#This Row],[Column44]]=0,"",Table4[Column44])</f>
        <v/>
      </c>
      <c r="AU20" t="str">
        <f>IF(Table4[[#This Row],[Column45]]=0,"",Table4[Column45])</f>
        <v/>
      </c>
      <c r="AV20" t="str">
        <f>IF(Table4[[#This Row],[Column46]]=0,"",Table4[Column46])</f>
        <v/>
      </c>
      <c r="AW20" t="str">
        <f>IF(Table4[[#This Row],[Column47]]=0,"",Table4[Column47])</f>
        <v/>
      </c>
      <c r="AX20" t="str">
        <f>IF(Table4[[#This Row],[Column48]]=0,"",Table4[Column48])</f>
        <v/>
      </c>
      <c r="AY20" t="str">
        <f>IF(Table4[[#This Row],[Column49]]=0,"",Table4[Column49])</f>
        <v/>
      </c>
      <c r="AZ20" t="str">
        <f>IF(Table4[[#This Row],[Column50]]=0,"",Table4[Column50])</f>
        <v/>
      </c>
      <c r="BA20" t="str">
        <f>IF(Table4[[#This Row],[Column51]]=0,"",Table4[Column51])</f>
        <v/>
      </c>
      <c r="BB20" t="str">
        <f>IF(Table4[[#This Row],[Column52]]=0,"",Table4[Column52])</f>
        <v/>
      </c>
      <c r="BC20" t="str">
        <f>IF(Table4[[#This Row],[Column53]]=0,"",Table4[Column53])</f>
        <v/>
      </c>
      <c r="BD20" t="str">
        <f>IF(Table4[[#This Row],[Column54]]=0,"",Table4[Column54])</f>
        <v/>
      </c>
      <c r="BE20" t="str">
        <f>IF(Table4[[#This Row],[Column55]]=0,"",Table4[Column55])</f>
        <v/>
      </c>
      <c r="BF20" t="str">
        <f>IF(Table4[[#This Row],[Column56]]=0,"",Table4[Column56])</f>
        <v/>
      </c>
      <c r="BG20" t="str">
        <f>IF(Table4[[#This Row],[Column57]]=0,"",Table4[Column57])</f>
        <v/>
      </c>
      <c r="BH20" t="str">
        <f>IF(Table4[[#This Row],[Column58]]=0,"",Table4[Column58])</f>
        <v/>
      </c>
      <c r="BI20" t="str">
        <f>IF(Table4[[#This Row],[Column59]]=0,"",Table4[Column59])</f>
        <v/>
      </c>
      <c r="BJ20" t="str">
        <f>IF(Table4[[#This Row],[Column60]]=0,"",Table4[Column60])</f>
        <v/>
      </c>
      <c r="BK20" t="str">
        <f>IF(Table4[[#This Row],[Column61]]=0,"",Table4[Column61])</f>
        <v/>
      </c>
      <c r="BL20" t="str">
        <f>IF(Table4[[#This Row],[Column62]]=0,"",Table4[Column62])</f>
        <v/>
      </c>
      <c r="BM20" t="str">
        <f>IF(Table4[[#This Row],[Column63]]=0,"",Table4[Column63])</f>
        <v/>
      </c>
      <c r="BN20" t="str">
        <f>IF(Table4[[#This Row],[Column64]]=0,"",Table4[Column64])</f>
        <v/>
      </c>
      <c r="BO20" t="str">
        <f>IF(Table4[[#This Row],[Column65]]=0,"",Table4[Column65])</f>
        <v/>
      </c>
      <c r="BP20" t="str">
        <f>IF(Table4[[#This Row],[Column66]]=0,"",Table4[Column66])</f>
        <v/>
      </c>
      <c r="BQ20" t="str">
        <f>IF(Table4[[#This Row],[Column67]]=0,"",Table4[Column67])</f>
        <v/>
      </c>
      <c r="BR20" t="str">
        <f>IF(Table4[[#This Row],[Column68]]=0,"",Table4[Column68])</f>
        <v/>
      </c>
      <c r="BS20" t="str">
        <f>IF(Table4[[#This Row],[Column69]]=0,"",Table4[Column69])</f>
        <v/>
      </c>
      <c r="BT20" t="str">
        <f>IF(Table4[[#This Row],[Column70]]=0,"",Table4[Column70])</f>
        <v/>
      </c>
      <c r="BU20" t="str">
        <f>IF(Table4[[#This Row],[Column71]]=0,"",Table4[Column71])</f>
        <v/>
      </c>
      <c r="BV20" t="str">
        <f>IF(Table4[[#This Row],[Column72]]=0,"",Table4[Column72])</f>
        <v/>
      </c>
      <c r="BW20" t="str">
        <f>IF(Table4[[#This Row],[Column73]]=0,"",Table4[Column73])</f>
        <v/>
      </c>
      <c r="BX20" t="str">
        <f>IF(Table4[[#This Row],[Column74]]=0,"",Table4[Column74])</f>
        <v/>
      </c>
      <c r="BY20" t="str">
        <f>IF(Table4[[#This Row],[Column75]]=0,"",Table4[Column75])</f>
        <v/>
      </c>
      <c r="BZ20" t="str">
        <f>IF(Table4[[#This Row],[Column76]]=0,"",Table4[Column76])</f>
        <v/>
      </c>
      <c r="CA20" t="str">
        <f>IF(Table4[[#This Row],[Column77]]=0,"",Table4[Column77])</f>
        <v/>
      </c>
      <c r="CB20" t="str">
        <f>IF(Table4[[#This Row],[Column78]]=0,"",Table4[Column78])</f>
        <v/>
      </c>
      <c r="CC20" t="str">
        <f>IF(Table4[[#This Row],[Column79]]=0,"",Table4[Column79])</f>
        <v/>
      </c>
      <c r="CD20" t="str">
        <f>IF(Table4[[#This Row],[Column80]]=0,"",Table4[Column80])</f>
        <v/>
      </c>
      <c r="CE20" t="str">
        <f>IF(Table4[[#This Row],[Column81]]=0,"",Table4[Column81])</f>
        <v/>
      </c>
      <c r="CF20" t="str">
        <f>IF(Table4[[#This Row],[Column82]]=0,"",Table4[Column82])</f>
        <v/>
      </c>
      <c r="CG20" t="str">
        <f>IF(Table4[[#This Row],[Column83]]=0,"",Table4[Column83])</f>
        <v/>
      </c>
      <c r="CH20" t="str">
        <f>IF(Table4[[#This Row],[Column84]]=0,"",Table4[Column84])</f>
        <v/>
      </c>
      <c r="CI20" t="str">
        <f>IF(Table4[[#This Row],[Column85]]=0,"",Table4[Column85])</f>
        <v/>
      </c>
      <c r="CJ20" t="str">
        <f>IF(Table4[[#This Row],[Column86]]=0,"",Table4[Column86])</f>
        <v/>
      </c>
      <c r="CK20" t="str">
        <f>IF(Table4[[#This Row],[Column87]]=0,"",Table4[Column87])</f>
        <v/>
      </c>
      <c r="CL20" t="str">
        <f>IF(Table4[[#This Row],[Column88]]=0,"",Table4[Column88])</f>
        <v/>
      </c>
      <c r="CM20" t="str">
        <f>IF(Table4[[#This Row],[Column89]]=0,"",Table4[Column89])</f>
        <v/>
      </c>
      <c r="CN20" t="str">
        <f>IF(Table4[[#This Row],[Column90]]=0,"",Table4[Column90])</f>
        <v/>
      </c>
      <c r="CO20" t="str">
        <f>IF(Table4[[#This Row],[Column91]]=0,"",Table4[Column91])</f>
        <v/>
      </c>
      <c r="CP20" t="str">
        <f>IF(Table4[[#This Row],[Column92]]=0,"",Table4[Column92])</f>
        <v/>
      </c>
      <c r="CQ20" t="str">
        <f>IF(Table4[[#This Row],[Column93]]=0,"",Table4[Column93])</f>
        <v/>
      </c>
      <c r="CR20" t="str">
        <f>IF(Table4[[#This Row],[Column94]]=0,"",Table4[Column94])</f>
        <v/>
      </c>
      <c r="CS20" t="str">
        <f>IF(Table4[[#This Row],[Column95]]=0,"",Table4[Column95])</f>
        <v/>
      </c>
      <c r="CT20" t="str">
        <f>IF(Table4[[#This Row],[Column96]]=0,"",Table4[Column96])</f>
        <v/>
      </c>
      <c r="CU20" t="str">
        <f>IF(Table4[[#This Row],[Column97]]=0,"",Table4[Column97])</f>
        <v/>
      </c>
      <c r="CV20" t="str">
        <f>IF(Table4[[#This Row],[Column98]]=0,"",Table4[Column98])</f>
        <v/>
      </c>
      <c r="CW20" t="str">
        <f>IF(Table4[[#This Row],[Column99]]=0,"",Table4[Column99])</f>
        <v/>
      </c>
      <c r="CX20" t="str">
        <f>IF(Table4[[#This Row],[Column100]]=0,"",Table4[Column100])</f>
        <v/>
      </c>
      <c r="CY20" t="str">
        <f>IF(Table4[[#This Row],[Column101]]=0,"",Table4[Column101])</f>
        <v/>
      </c>
      <c r="CZ20" t="str">
        <f>IF(Table4[[#This Row],[Column102]]=0,"",Table4[Column102])</f>
        <v/>
      </c>
      <c r="DA20" t="str">
        <f>IF(Table4[[#This Row],[Column103]]=0,"",Table4[Column103])</f>
        <v/>
      </c>
      <c r="DB20" t="str">
        <f>IF(Table4[[#This Row],[Column104]]=0,"",Table4[Column104])</f>
        <v/>
      </c>
      <c r="DC20" t="str">
        <f>IF(Table4[[#This Row],[Column105]]=0,"",Table4[Column105])</f>
        <v/>
      </c>
      <c r="DD20" t="str">
        <f>IF(Table4[[#This Row],[Column106]]=0,"",Table4[Column106])</f>
        <v/>
      </c>
      <c r="DE20" t="str">
        <f>IF(Table4[[#This Row],[Column107]]=0,"",Table4[Column107])</f>
        <v/>
      </c>
      <c r="DF20" t="str">
        <f>IF(Table4[[#This Row],[Column108]]=0,"",Table4[Column108])</f>
        <v/>
      </c>
      <c r="DG20" t="str">
        <f>IF(Table4[[#This Row],[Column109]]=0,"",Table4[Column109])</f>
        <v/>
      </c>
      <c r="DH20" t="str">
        <f>IF(Table4[[#This Row],[Column110]]=0,"",Table4[Column110])</f>
        <v/>
      </c>
      <c r="DI20" t="str">
        <f>IF(Table4[[#This Row],[Column111]]=0,"",Table4[Column111])</f>
        <v/>
      </c>
      <c r="DJ20" t="str">
        <f>IF(Table4[[#This Row],[Column112]]=0,"",Table4[Column112])</f>
        <v/>
      </c>
      <c r="DK20" t="str">
        <f>IF(Table4[[#This Row],[Column113]]=0,"",Table4[Column113])</f>
        <v/>
      </c>
      <c r="DL20" t="str">
        <f>IF(Table4[[#This Row],[Column114]]=0,"",Table4[Column114])</f>
        <v/>
      </c>
      <c r="DM20" t="str">
        <f>IF(Table4[[#This Row],[Column115]]=0,"",Table4[Column115])</f>
        <v/>
      </c>
      <c r="DN20" t="str">
        <f>IF(Table4[[#This Row],[Column116]]=0,"",Table4[Column116])</f>
        <v/>
      </c>
      <c r="DO20" t="str">
        <f>IF(Table4[[#This Row],[Column117]]=0,"",Table4[Column117])</f>
        <v/>
      </c>
      <c r="DP20" t="str">
        <f>IF(Table4[[#This Row],[Column118]]=0,"",Table4[Column118])</f>
        <v/>
      </c>
      <c r="DQ20" t="str">
        <f>IF(Table4[[#This Row],[Column119]]=0,"",Table4[Column119])</f>
        <v/>
      </c>
      <c r="DR20" t="str">
        <f>IF(Table4[[#This Row],[Column120]]=0,"",Table4[Column120])</f>
        <v/>
      </c>
      <c r="DS20" t="str">
        <f>IF(Table4[[#This Row],[Column121]]=0,"",Table4[Column121])</f>
        <v/>
      </c>
      <c r="DT20" t="str">
        <f>IF(Table4[[#This Row],[Column122]]=0,"",Table4[Column122])</f>
        <v/>
      </c>
      <c r="DU20" t="str">
        <f>IF(Table4[[#This Row],[Column123]]=0,"",Table4[Column123])</f>
        <v/>
      </c>
      <c r="DV20" t="str">
        <f>IF(Table4[[#This Row],[Column124]]=0,"",Table4[Column124])</f>
        <v/>
      </c>
      <c r="DW20" t="str">
        <f>IF(Table4[[#This Row],[Column125]]=0,"",Table4[Column125])</f>
        <v/>
      </c>
      <c r="DX20" t="str">
        <f>IF(Table4[[#This Row],[Column126]]=0,"",Table4[Column126])</f>
        <v/>
      </c>
      <c r="DY20" t="str">
        <f>IF(Table4[[#This Row],[Column127]]=0,"",Table4[Column127])</f>
        <v/>
      </c>
      <c r="DZ20" t="str">
        <f>IF(Table4[[#This Row],[Column128]]=0,"",Table4[Column128])</f>
        <v/>
      </c>
      <c r="EA20" t="str">
        <f>IF(Table4[[#This Row],[Column129]]=0,"",Table4[Column129])</f>
        <v/>
      </c>
      <c r="EB20" t="str">
        <f>IF(Table4[[#This Row],[Column130]]=0,"",Table4[Column130])</f>
        <v/>
      </c>
      <c r="EC20" t="str">
        <f>IF(Table4[[#This Row],[Column131]]=0,"",Table4[Column131])</f>
        <v/>
      </c>
      <c r="ED20" t="str">
        <f>IF(Table4[[#This Row],[Column132]]=0,"",Table4[Column132])</f>
        <v/>
      </c>
      <c r="EE20" t="str">
        <f>IF(Table4[[#This Row],[Column133]]=0,"",Table4[Column133])</f>
        <v/>
      </c>
      <c r="EF20" t="str">
        <f>IF(Table4[[#This Row],[Column134]]=0,"",Table4[Column134])</f>
        <v/>
      </c>
      <c r="EG20" t="str">
        <f>IF(Table4[[#This Row],[Column135]]=0,"",Table4[Column135])</f>
        <v/>
      </c>
      <c r="EH20" t="str">
        <f>IF(Table4[[#This Row],[Column136]]=0,"",Table4[Column136])</f>
        <v/>
      </c>
      <c r="EI20" t="str">
        <f>IF(Table4[[#This Row],[Column137]]=0,"",Table4[Column137])</f>
        <v/>
      </c>
      <c r="EJ20" t="str">
        <f>IF(Table4[[#This Row],[Column138]]=0,"",Table4[Column138])</f>
        <v/>
      </c>
      <c r="EK20" t="str">
        <f>IF(Table4[[#This Row],[Column139]]=0,"",Table4[Column139])</f>
        <v/>
      </c>
      <c r="EL20" t="str">
        <f>IF(Table4[[#This Row],[Column140]]=0,"",Table4[Column140])</f>
        <v/>
      </c>
      <c r="EM20" t="str">
        <f>IF(Table4[[#This Row],[Column141]]=0,"",Table4[Column141])</f>
        <v/>
      </c>
      <c r="EN20" t="str">
        <f>IF(Table4[[#This Row],[Column142]]=0,"",Table4[Column142])</f>
        <v/>
      </c>
      <c r="EO20" t="str">
        <f>IF(Table4[[#This Row],[Column143]]=0,"",Table4[Column143])</f>
        <v/>
      </c>
      <c r="EP20" t="str">
        <f>IF(Table4[[#This Row],[Column144]]=0,"",Table4[Column144])</f>
        <v/>
      </c>
      <c r="EQ20" t="str">
        <f>IF(Table4[[#This Row],[Column145]]=0,"",Table4[Column145])</f>
        <v/>
      </c>
      <c r="ER20" t="str">
        <f>IF(Table4[[#This Row],[Column146]]=0,"",Table4[Column146])</f>
        <v/>
      </c>
      <c r="ES20" t="str">
        <f>IF(Table4[[#This Row],[Column147]]=0,"",Table4[Column147])</f>
        <v/>
      </c>
      <c r="ET20" t="str">
        <f>IF(Table4[[#This Row],[Column148]]=0,"",Table4[Column148])</f>
        <v/>
      </c>
      <c r="EU20" t="str">
        <f>IF(Table4[[#This Row],[Column149]]=0,"",Table4[Column149])</f>
        <v/>
      </c>
      <c r="EV20" t="str">
        <f>IF(Table4[[#This Row],[Column150]]=0,"",Table4[Column150])</f>
        <v/>
      </c>
      <c r="EW20" t="str">
        <f>IF(Table4[[#This Row],[Column151]]=0,"",Table4[Column151])</f>
        <v/>
      </c>
      <c r="EX20" t="str">
        <f>IF(Table4[[#This Row],[Column152]]=0,"",Table4[Column152])</f>
        <v/>
      </c>
      <c r="EY20" t="str">
        <f>IF(Table4[[#This Row],[Column153]]=0,"",Table4[Column153])</f>
        <v/>
      </c>
      <c r="EZ20" t="str">
        <f>IF(Table4[[#This Row],[Column154]]=0,"",Table4[Column154])</f>
        <v/>
      </c>
      <c r="FA20" t="str">
        <f>IF(Table4[[#This Row],[Column155]]=0,"",Table4[Column155])</f>
        <v/>
      </c>
      <c r="FB20" t="str">
        <f>IF(Table4[[#This Row],[Column156]]=0,"",Table4[Column156])</f>
        <v/>
      </c>
      <c r="FC20" t="str">
        <f>IF(Table4[[#This Row],[Column157]]=0,"",Table4[Column157])</f>
        <v/>
      </c>
      <c r="FD20" t="str">
        <f>IF(Table4[[#This Row],[Column158]]=0,"",Table4[Column158])</f>
        <v/>
      </c>
      <c r="FE20" t="str">
        <f>IF(Table4[[#This Row],[Column159]]=0,"",Table4[Column159])</f>
        <v/>
      </c>
      <c r="FF20" t="str">
        <f>IF(Table4[[#This Row],[Column160]]=0,"",Table4[Column160])</f>
        <v/>
      </c>
      <c r="FG20" t="str">
        <f>IF(Table4[[#This Row],[Column161]]=0,"",Table4[Column161])</f>
        <v/>
      </c>
      <c r="FH20" t="str">
        <f>IF(Table4[[#This Row],[Column162]]=0,"",Table4[Column162])</f>
        <v/>
      </c>
      <c r="FI20" t="str">
        <f>IF(Table4[[#This Row],[Column163]]=0,"",Table4[Column163])</f>
        <v/>
      </c>
      <c r="FJ20" t="str">
        <f>IF(Table4[[#This Row],[Column164]]=0,"",Table4[Column164])</f>
        <v/>
      </c>
      <c r="FK20" t="str">
        <f>IF(Table4[[#This Row],[Column165]]=0,"",Table4[Column165])</f>
        <v/>
      </c>
      <c r="FL20" t="str">
        <f>IF(Table4[[#This Row],[Column166]]=0,"",Table4[Column166])</f>
        <v/>
      </c>
      <c r="FM20" t="str">
        <f>IF(Table4[[#This Row],[Column167]]=0,"",Table4[Column167])</f>
        <v/>
      </c>
      <c r="FN20" t="str">
        <f>IF(Table4[[#This Row],[Column168]]=0,"",Table4[Column168])</f>
        <v/>
      </c>
      <c r="FO20" t="str">
        <f>IF(Table4[[#This Row],[Column169]]=0,"",Table4[Column169])</f>
        <v/>
      </c>
      <c r="FP20" t="str">
        <f>IF(Table4[[#This Row],[Column170]]=0,"",Table4[Column170])</f>
        <v/>
      </c>
      <c r="FQ20" t="str">
        <f>IF(Table4[[#This Row],[Column171]]=0,"",Table4[Column171])</f>
        <v/>
      </c>
      <c r="FR20" t="str">
        <f>IF(Table4[[#This Row],[Column172]]=0,"",Table4[Column172])</f>
        <v/>
      </c>
      <c r="FS20" t="str">
        <f>IF(Table4[[#This Row],[Column173]]=0,"",Table4[Column173])</f>
        <v/>
      </c>
      <c r="FT20" t="str">
        <f>IF(Table4[[#This Row],[Column174]]=0,"",Table4[Column174])</f>
        <v/>
      </c>
      <c r="FU20" t="str">
        <f>IF(Table4[[#This Row],[Column175]]=0,"",Table4[Column175])</f>
        <v/>
      </c>
      <c r="FV20" t="str">
        <f>IF(Table4[[#This Row],[Column176]]=0,"",Table4[Column176])</f>
        <v/>
      </c>
      <c r="FW20" t="str">
        <f>IF(Table4[[#This Row],[Column177]]=0,"",Table4[Column177])</f>
        <v/>
      </c>
      <c r="FX20" t="str">
        <f>IF(Table4[[#This Row],[Column178]]=0,"",Table4[Column178])</f>
        <v/>
      </c>
      <c r="FY20" t="str">
        <f>IF(Table4[[#This Row],[Column179]]=0,"",Table4[Column179])</f>
        <v/>
      </c>
      <c r="FZ20" t="str">
        <f>IF(Table4[[#This Row],[Column180]]=0,"",Table4[Column180])</f>
        <v/>
      </c>
      <c r="GA20" t="str">
        <f>IF(Table4[[#This Row],[Column181]]=0,"",Table4[Column181])</f>
        <v/>
      </c>
      <c r="GB20" t="str">
        <f>IF(Table4[[#This Row],[Column182]]=0,"",Table4[Column182])</f>
        <v/>
      </c>
      <c r="GC20" t="str">
        <f>IF(Table4[[#This Row],[Column183]]=0,"",Table4[Column183])</f>
        <v/>
      </c>
      <c r="GD20" t="str">
        <f>IF(Table4[[#This Row],[Column184]]=0,"",Table4[Column184])</f>
        <v/>
      </c>
      <c r="GE20" t="str">
        <f>IF(Table4[[#This Row],[Column185]]=0,"",Table4[Column185])</f>
        <v/>
      </c>
      <c r="GF20" t="str">
        <f>IF(Table4[[#This Row],[Column186]]=0,"",Table4[Column186])</f>
        <v/>
      </c>
      <c r="GG20" t="str">
        <f>IF(Table4[[#This Row],[Column187]]=0,"",Table4[Column187])</f>
        <v/>
      </c>
      <c r="GH20" t="str">
        <f>IF(Table4[[#This Row],[Column188]]=0,"",Table4[Column188])</f>
        <v/>
      </c>
      <c r="GI20" t="str">
        <f>IF(Table4[[#This Row],[Column189]]=0,"",Table4[Column189])</f>
        <v/>
      </c>
      <c r="GJ20" t="str">
        <f>IF(Table4[[#This Row],[Column190]]=0,"",Table4[Column190])</f>
        <v/>
      </c>
      <c r="GK20" t="str">
        <f>IF(Table4[[#This Row],[Column191]]=0,"",Table4[Column191])</f>
        <v/>
      </c>
      <c r="GL20" t="str">
        <f>IF(Table4[[#This Row],[Column192]]=0,"",Table4[Column192])</f>
        <v/>
      </c>
      <c r="GM20" t="str">
        <f>IF(Table4[[#This Row],[Column193]]=0,"",Table4[Column193])</f>
        <v/>
      </c>
      <c r="GN20" t="str">
        <f>IF(Table4[[#This Row],[Column194]]=0,"",Table4[Column194])</f>
        <v/>
      </c>
      <c r="GO20" t="str">
        <f>IF(Table4[[#This Row],[Column195]]=0,"",Table4[Column195])</f>
        <v/>
      </c>
      <c r="GP20" t="str">
        <f>IF(Table4[[#This Row],[Column196]]=0,"",Table4[Column196])</f>
        <v/>
      </c>
      <c r="GQ20" t="str">
        <f>IF(Table4[[#This Row],[Column197]]=0,"",Table4[Column197])</f>
        <v/>
      </c>
      <c r="GR20" t="str">
        <f>IF(Table4[[#This Row],[Column198]]=0,"",Table4[Column198])</f>
        <v/>
      </c>
      <c r="GS20" t="str">
        <f>IF(Table4[[#This Row],[Column199]]=0,"",Table4[Column199])</f>
        <v/>
      </c>
      <c r="GT20" t="str">
        <f>IF(Table4[[#This Row],[Column200]]=0,"",Table4[Column200])</f>
        <v/>
      </c>
      <c r="GU20" t="str">
        <f>IF(Table4[[#This Row],[Column201]]=0,"",Table4[Column201])</f>
        <v/>
      </c>
      <c r="GV20" t="str">
        <f>IF(Table4[[#This Row],[Column202]]=0,"",Table4[Column202])</f>
        <v/>
      </c>
      <c r="GW20" t="str">
        <f>IF(Table4[[#This Row],[Column203]]=0,"",Table4[Column203])</f>
        <v/>
      </c>
      <c r="GX20" t="str">
        <f>IF(Table4[[#This Row],[Conversions]]=0,"",Table4[Conversions])</f>
        <v/>
      </c>
      <c r="GY20" s="2" t="e">
        <f>Table43[[#This Row],[Conversions]]*B$2</f>
        <v>#VALUE!</v>
      </c>
      <c r="GZ20">
        <f>SUM(COUNTIF(Table43[[#This Row],[Path]:[Column203]],{"*e*","social"}))</f>
        <v>0</v>
      </c>
      <c r="HA20">
        <f>IF(Table43[[#This Row],[Path]]=A$2,1,0)</f>
        <v>0</v>
      </c>
      <c r="HB20">
        <f>IF(Table43[[#This Row],[Path]]=A$3,1,0)</f>
        <v>0</v>
      </c>
      <c r="HC20">
        <f>IF(Table43[[#This Row],[Path]]=A$4,1,0)</f>
        <v>0</v>
      </c>
      <c r="HD20">
        <f>IF(Table43[[#This Row],[Path]]=A$5,1,0)</f>
        <v>0</v>
      </c>
      <c r="HE20">
        <f>IF(Table43[[#This Row],[Path]]=A$6,1,0)</f>
        <v>0</v>
      </c>
      <c r="HF20">
        <f>IF(Table43[[#This Row],[Path]]=A$7,1,0)</f>
        <v>0</v>
      </c>
      <c r="HG20" s="1">
        <f>COUNTIF(Table43[[#This Row],[Path]:[Column203]],A$2)</f>
        <v>0</v>
      </c>
      <c r="HH20" s="1">
        <f>COUNTIF(Table43[[#This Row],[Path]:[Column203]],A$3)</f>
        <v>0</v>
      </c>
      <c r="HI20" s="1">
        <f>COUNTIF(Table43[[#This Row],[Path]:[Column203]],A$4)</f>
        <v>0</v>
      </c>
      <c r="HJ20" s="5">
        <f>COUNTIF(Table43[[#This Row],[Path]:[Column203]],A$5)</f>
        <v>0</v>
      </c>
      <c r="HK20" s="5">
        <f>COUNTIF(Table43[[#This Row],[Path]:[Column203]],A$6)</f>
        <v>0</v>
      </c>
      <c r="HL20" s="5">
        <f>COUNTIF(Table43[[#This Row],[Path]:[Column203]],A$7)</f>
        <v>0</v>
      </c>
      <c r="HM20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20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20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20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20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20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20" s="4" t="e">
        <f>Table43[[#This Row],[IncrementalOrganic Attribution Ratio]]*Table43[[#This Row],[Total Revenue]]</f>
        <v>#VALUE!</v>
      </c>
      <c r="HT20" s="4" t="e">
        <f>Table43[[#This Row],[BrandIntention Attribution Ratio]]*Table43[[#This Row],[Total Revenue]]</f>
        <v>#VALUE!</v>
      </c>
      <c r="HU20" s="4" t="e">
        <f>Table43[[#This Row],[Incrementalcpc Attribution Ratio]]*Table43[[#This Row],[Total Revenue]]</f>
        <v>#VALUE!</v>
      </c>
      <c r="HV20" s="4" t="e">
        <f>Table43[[#This Row],[Feeds Attribution Ratio]]*Table43[[#This Row],[Total Revenue]]</f>
        <v>#VALUE!</v>
      </c>
      <c r="HW20" s="4" t="e">
        <f>Table43[[#This Row],[Referrals Attribution Ratio]]*Table43[[#This Row],[Total Revenue]]</f>
        <v>#VALUE!</v>
      </c>
      <c r="HX20" s="4" t="e">
        <f>Table43[[#This Row],[Social Attribution Ratio]]*Table43[[#This Row],[Total Revenue]]</f>
        <v>#VALUE!</v>
      </c>
      <c r="HY20" s="18">
        <f>SUM(Table43[[#This Row],[IncrementalOrganic Attribution Ratio]:[Social Attribution Ratio]])</f>
        <v>0</v>
      </c>
    </row>
    <row r="21" spans="2:233" x14ac:dyDescent="0.25">
      <c r="B21" t="str">
        <f>IF(Table4[[#This Row],[Path]]=0,"",Table4[Path])</f>
        <v/>
      </c>
      <c r="C21" t="str">
        <f>IF(Table4[[#This Row],[Column1]]=0,"",Table4[Column1])</f>
        <v/>
      </c>
      <c r="D21" t="str">
        <f>IF(Table4[[#This Row],[Column2]]=0,"",Table4[Column2])</f>
        <v/>
      </c>
      <c r="E21" t="str">
        <f>IF(Table4[[#This Row],[Column3]]=0,"",Table4[Column3])</f>
        <v/>
      </c>
      <c r="F21" t="str">
        <f>IF(Table4[[#This Row],[Column4]]=0,"",Table4[Column4])</f>
        <v/>
      </c>
      <c r="G21" t="str">
        <f>IF(Table4[[#This Row],[Column5]]=0,"",Table4[Column5])</f>
        <v/>
      </c>
      <c r="H21" t="str">
        <f>IF(Table4[[#This Row],[Column6]]=0,"",Table4[Column6])</f>
        <v/>
      </c>
      <c r="I21" t="str">
        <f>IF(Table4[[#This Row],[Column7]]=0,"",Table4[Column7])</f>
        <v/>
      </c>
      <c r="J21" t="str">
        <f>IF(Table4[[#This Row],[Column8]]=0,"",Table4[Column8])</f>
        <v/>
      </c>
      <c r="K21" t="str">
        <f>IF(Table4[[#This Row],[Column9]]=0,"",Table4[Column9])</f>
        <v/>
      </c>
      <c r="L21" t="str">
        <f>IF(Table4[[#This Row],[Column10]]=0,"",Table4[Column10])</f>
        <v/>
      </c>
      <c r="M21" t="str">
        <f>IF(Table4[[#This Row],[Column11]]=0,"",Table4[Column11])</f>
        <v/>
      </c>
      <c r="N21" t="str">
        <f>IF(Table4[[#This Row],[Column12]]=0,"",Table4[Column12])</f>
        <v/>
      </c>
      <c r="O21" t="str">
        <f>IF(Table4[[#This Row],[Column13]]=0,"",Table4[Column13])</f>
        <v/>
      </c>
      <c r="P21" t="str">
        <f>IF(Table4[[#This Row],[Column14]]=0,"",Table4[Column14])</f>
        <v/>
      </c>
      <c r="Q21" t="str">
        <f>IF(Table4[[#This Row],[Column15]]=0,"",Table4[Column15])</f>
        <v/>
      </c>
      <c r="R21" t="str">
        <f>IF(Table4[[#This Row],[Column16]]=0,"",Table4[Column16])</f>
        <v/>
      </c>
      <c r="S21" t="str">
        <f>IF(Table4[[#This Row],[Column17]]=0,"",Table4[Column17])</f>
        <v/>
      </c>
      <c r="T21" t="str">
        <f>IF(Table4[[#This Row],[Column18]]=0,"",Table4[Column18])</f>
        <v/>
      </c>
      <c r="U21" t="str">
        <f>IF(Table4[[#This Row],[Column19]]=0,"",Table4[Column19])</f>
        <v/>
      </c>
      <c r="V21" t="str">
        <f>IF(Table4[[#This Row],[Column20]]=0,"",Table4[Column20])</f>
        <v/>
      </c>
      <c r="W21" t="str">
        <f>IF(Table4[[#This Row],[Column21]]=0,"",Table4[Column21])</f>
        <v/>
      </c>
      <c r="X21" t="str">
        <f>IF(Table4[[#This Row],[Column22]]=0,"",Table4[Column22])</f>
        <v/>
      </c>
      <c r="Y21" t="str">
        <f>IF(Table4[[#This Row],[Column23]]=0,"",Table4[Column23])</f>
        <v/>
      </c>
      <c r="Z21" t="str">
        <f>IF(Table4[[#This Row],[Column24]]=0,"",Table4[Column24])</f>
        <v/>
      </c>
      <c r="AA21" t="str">
        <f>IF(Table4[[#This Row],[Column25]]=0,"",Table4[Column25])</f>
        <v/>
      </c>
      <c r="AB21" t="str">
        <f>IF(Table4[[#This Row],[Column26]]=0,"",Table4[Column26])</f>
        <v/>
      </c>
      <c r="AC21" t="str">
        <f>IF(Table4[[#This Row],[Column27]]=0,"",Table4[Column27])</f>
        <v/>
      </c>
      <c r="AD21" t="str">
        <f>IF(Table4[[#This Row],[Column28]]=0,"",Table4[Column28])</f>
        <v/>
      </c>
      <c r="AE21" t="str">
        <f>IF(Table4[[#This Row],[Column29]]=0,"",Table4[Column29])</f>
        <v/>
      </c>
      <c r="AF21" t="str">
        <f>IF(Table4[[#This Row],[Column30]]=0,"",Table4[Column30])</f>
        <v/>
      </c>
      <c r="AG21" t="str">
        <f>IF(Table4[[#This Row],[Column31]]=0,"",Table4[Column31])</f>
        <v/>
      </c>
      <c r="AH21" t="str">
        <f>IF(Table4[[#This Row],[Column32]]=0,"",Table4[Column32])</f>
        <v/>
      </c>
      <c r="AI21" t="str">
        <f>IF(Table4[[#This Row],[Column33]]=0,"",Table4[Column33])</f>
        <v/>
      </c>
      <c r="AJ21" t="str">
        <f>IF(Table4[[#This Row],[Column34]]=0,"",Table4[Column34])</f>
        <v/>
      </c>
      <c r="AK21" t="str">
        <f>IF(Table4[[#This Row],[Column35]]=0,"",Table4[Column35])</f>
        <v/>
      </c>
      <c r="AL21" t="str">
        <f>IF(Table4[[#This Row],[Column36]]=0,"",Table4[Column36])</f>
        <v/>
      </c>
      <c r="AM21" t="str">
        <f>IF(Table4[[#This Row],[Column37]]=0,"",Table4[Column37])</f>
        <v/>
      </c>
      <c r="AN21" t="str">
        <f>IF(Table4[[#This Row],[Column38]]=0,"",Table4[Column38])</f>
        <v/>
      </c>
      <c r="AO21" t="str">
        <f>IF(Table4[[#This Row],[Column39]]=0,"",Table4[Column39])</f>
        <v/>
      </c>
      <c r="AP21" t="str">
        <f>IF(Table4[[#This Row],[Column40]]=0,"",Table4[Column40])</f>
        <v/>
      </c>
      <c r="AQ21" t="str">
        <f>IF(Table4[[#This Row],[Column41]]=0,"",Table4[Column41])</f>
        <v/>
      </c>
      <c r="AR21" t="str">
        <f>IF(Table4[[#This Row],[Column42]]=0,"",Table4[Column42])</f>
        <v/>
      </c>
      <c r="AS21" t="str">
        <f>IF(Table4[[#This Row],[Column43]]=0,"",Table4[Column43])</f>
        <v/>
      </c>
      <c r="AT21" t="str">
        <f>IF(Table4[[#This Row],[Column44]]=0,"",Table4[Column44])</f>
        <v/>
      </c>
      <c r="AU21" t="str">
        <f>IF(Table4[[#This Row],[Column45]]=0,"",Table4[Column45])</f>
        <v/>
      </c>
      <c r="AV21" t="str">
        <f>IF(Table4[[#This Row],[Column46]]=0,"",Table4[Column46])</f>
        <v/>
      </c>
      <c r="AW21" t="str">
        <f>IF(Table4[[#This Row],[Column47]]=0,"",Table4[Column47])</f>
        <v/>
      </c>
      <c r="AX21" t="str">
        <f>IF(Table4[[#This Row],[Column48]]=0,"",Table4[Column48])</f>
        <v/>
      </c>
      <c r="AY21" t="str">
        <f>IF(Table4[[#This Row],[Column49]]=0,"",Table4[Column49])</f>
        <v/>
      </c>
      <c r="AZ21" t="str">
        <f>IF(Table4[[#This Row],[Column50]]=0,"",Table4[Column50])</f>
        <v/>
      </c>
      <c r="BA21" t="str">
        <f>IF(Table4[[#This Row],[Column51]]=0,"",Table4[Column51])</f>
        <v/>
      </c>
      <c r="BB21" t="str">
        <f>IF(Table4[[#This Row],[Column52]]=0,"",Table4[Column52])</f>
        <v/>
      </c>
      <c r="BC21" t="str">
        <f>IF(Table4[[#This Row],[Column53]]=0,"",Table4[Column53])</f>
        <v/>
      </c>
      <c r="BD21" t="str">
        <f>IF(Table4[[#This Row],[Column54]]=0,"",Table4[Column54])</f>
        <v/>
      </c>
      <c r="BE21" t="str">
        <f>IF(Table4[[#This Row],[Column55]]=0,"",Table4[Column55])</f>
        <v/>
      </c>
      <c r="BF21" t="str">
        <f>IF(Table4[[#This Row],[Column56]]=0,"",Table4[Column56])</f>
        <v/>
      </c>
      <c r="BG21" t="str">
        <f>IF(Table4[[#This Row],[Column57]]=0,"",Table4[Column57])</f>
        <v/>
      </c>
      <c r="BH21" t="str">
        <f>IF(Table4[[#This Row],[Column58]]=0,"",Table4[Column58])</f>
        <v/>
      </c>
      <c r="BI21" t="str">
        <f>IF(Table4[[#This Row],[Column59]]=0,"",Table4[Column59])</f>
        <v/>
      </c>
      <c r="BJ21" t="str">
        <f>IF(Table4[[#This Row],[Column60]]=0,"",Table4[Column60])</f>
        <v/>
      </c>
      <c r="BK21" t="str">
        <f>IF(Table4[[#This Row],[Column61]]=0,"",Table4[Column61])</f>
        <v/>
      </c>
      <c r="BL21" t="str">
        <f>IF(Table4[[#This Row],[Column62]]=0,"",Table4[Column62])</f>
        <v/>
      </c>
      <c r="BM21" t="str">
        <f>IF(Table4[[#This Row],[Column63]]=0,"",Table4[Column63])</f>
        <v/>
      </c>
      <c r="BN21" t="str">
        <f>IF(Table4[[#This Row],[Column64]]=0,"",Table4[Column64])</f>
        <v/>
      </c>
      <c r="BO21" t="str">
        <f>IF(Table4[[#This Row],[Column65]]=0,"",Table4[Column65])</f>
        <v/>
      </c>
      <c r="BP21" t="str">
        <f>IF(Table4[[#This Row],[Column66]]=0,"",Table4[Column66])</f>
        <v/>
      </c>
      <c r="BQ21" t="str">
        <f>IF(Table4[[#This Row],[Column67]]=0,"",Table4[Column67])</f>
        <v/>
      </c>
      <c r="BR21" t="str">
        <f>IF(Table4[[#This Row],[Column68]]=0,"",Table4[Column68])</f>
        <v/>
      </c>
      <c r="BS21" t="str">
        <f>IF(Table4[[#This Row],[Column69]]=0,"",Table4[Column69])</f>
        <v/>
      </c>
      <c r="BT21" t="str">
        <f>IF(Table4[[#This Row],[Column70]]=0,"",Table4[Column70])</f>
        <v/>
      </c>
      <c r="BU21" t="str">
        <f>IF(Table4[[#This Row],[Column71]]=0,"",Table4[Column71])</f>
        <v/>
      </c>
      <c r="BV21" t="str">
        <f>IF(Table4[[#This Row],[Column72]]=0,"",Table4[Column72])</f>
        <v/>
      </c>
      <c r="BW21" t="str">
        <f>IF(Table4[[#This Row],[Column73]]=0,"",Table4[Column73])</f>
        <v/>
      </c>
      <c r="BX21" t="str">
        <f>IF(Table4[[#This Row],[Column74]]=0,"",Table4[Column74])</f>
        <v/>
      </c>
      <c r="BY21" t="str">
        <f>IF(Table4[[#This Row],[Column75]]=0,"",Table4[Column75])</f>
        <v/>
      </c>
      <c r="BZ21" t="str">
        <f>IF(Table4[[#This Row],[Column76]]=0,"",Table4[Column76])</f>
        <v/>
      </c>
      <c r="CA21" t="str">
        <f>IF(Table4[[#This Row],[Column77]]=0,"",Table4[Column77])</f>
        <v/>
      </c>
      <c r="CB21" t="str">
        <f>IF(Table4[[#This Row],[Column78]]=0,"",Table4[Column78])</f>
        <v/>
      </c>
      <c r="CC21" t="str">
        <f>IF(Table4[[#This Row],[Column79]]=0,"",Table4[Column79])</f>
        <v/>
      </c>
      <c r="CD21" t="str">
        <f>IF(Table4[[#This Row],[Column80]]=0,"",Table4[Column80])</f>
        <v/>
      </c>
      <c r="CE21" t="str">
        <f>IF(Table4[[#This Row],[Column81]]=0,"",Table4[Column81])</f>
        <v/>
      </c>
      <c r="CF21" t="str">
        <f>IF(Table4[[#This Row],[Column82]]=0,"",Table4[Column82])</f>
        <v/>
      </c>
      <c r="CG21" t="str">
        <f>IF(Table4[[#This Row],[Column83]]=0,"",Table4[Column83])</f>
        <v/>
      </c>
      <c r="CH21" t="str">
        <f>IF(Table4[[#This Row],[Column84]]=0,"",Table4[Column84])</f>
        <v/>
      </c>
      <c r="CI21" t="str">
        <f>IF(Table4[[#This Row],[Column85]]=0,"",Table4[Column85])</f>
        <v/>
      </c>
      <c r="CJ21" t="str">
        <f>IF(Table4[[#This Row],[Column86]]=0,"",Table4[Column86])</f>
        <v/>
      </c>
      <c r="CK21" t="str">
        <f>IF(Table4[[#This Row],[Column87]]=0,"",Table4[Column87])</f>
        <v/>
      </c>
      <c r="CL21" t="str">
        <f>IF(Table4[[#This Row],[Column88]]=0,"",Table4[Column88])</f>
        <v/>
      </c>
      <c r="CM21" t="str">
        <f>IF(Table4[[#This Row],[Column89]]=0,"",Table4[Column89])</f>
        <v/>
      </c>
      <c r="CN21" t="str">
        <f>IF(Table4[[#This Row],[Column90]]=0,"",Table4[Column90])</f>
        <v/>
      </c>
      <c r="CO21" t="str">
        <f>IF(Table4[[#This Row],[Column91]]=0,"",Table4[Column91])</f>
        <v/>
      </c>
      <c r="CP21" t="str">
        <f>IF(Table4[[#This Row],[Column92]]=0,"",Table4[Column92])</f>
        <v/>
      </c>
      <c r="CQ21" t="str">
        <f>IF(Table4[[#This Row],[Column93]]=0,"",Table4[Column93])</f>
        <v/>
      </c>
      <c r="CR21" t="str">
        <f>IF(Table4[[#This Row],[Column94]]=0,"",Table4[Column94])</f>
        <v/>
      </c>
      <c r="CS21" t="str">
        <f>IF(Table4[[#This Row],[Column95]]=0,"",Table4[Column95])</f>
        <v/>
      </c>
      <c r="CT21" t="str">
        <f>IF(Table4[[#This Row],[Column96]]=0,"",Table4[Column96])</f>
        <v/>
      </c>
      <c r="CU21" t="str">
        <f>IF(Table4[[#This Row],[Column97]]=0,"",Table4[Column97])</f>
        <v/>
      </c>
      <c r="CV21" t="str">
        <f>IF(Table4[[#This Row],[Column98]]=0,"",Table4[Column98])</f>
        <v/>
      </c>
      <c r="CW21" t="str">
        <f>IF(Table4[[#This Row],[Column99]]=0,"",Table4[Column99])</f>
        <v/>
      </c>
      <c r="CX21" t="str">
        <f>IF(Table4[[#This Row],[Column100]]=0,"",Table4[Column100])</f>
        <v/>
      </c>
      <c r="CY21" t="str">
        <f>IF(Table4[[#This Row],[Column101]]=0,"",Table4[Column101])</f>
        <v/>
      </c>
      <c r="CZ21" t="str">
        <f>IF(Table4[[#This Row],[Column102]]=0,"",Table4[Column102])</f>
        <v/>
      </c>
      <c r="DA21" t="str">
        <f>IF(Table4[[#This Row],[Column103]]=0,"",Table4[Column103])</f>
        <v/>
      </c>
      <c r="DB21" t="str">
        <f>IF(Table4[[#This Row],[Column104]]=0,"",Table4[Column104])</f>
        <v/>
      </c>
      <c r="DC21" t="str">
        <f>IF(Table4[[#This Row],[Column105]]=0,"",Table4[Column105])</f>
        <v/>
      </c>
      <c r="DD21" t="str">
        <f>IF(Table4[[#This Row],[Column106]]=0,"",Table4[Column106])</f>
        <v/>
      </c>
      <c r="DE21" t="str">
        <f>IF(Table4[[#This Row],[Column107]]=0,"",Table4[Column107])</f>
        <v/>
      </c>
      <c r="DF21" t="str">
        <f>IF(Table4[[#This Row],[Column108]]=0,"",Table4[Column108])</f>
        <v/>
      </c>
      <c r="DG21" t="str">
        <f>IF(Table4[[#This Row],[Column109]]=0,"",Table4[Column109])</f>
        <v/>
      </c>
      <c r="DH21" t="str">
        <f>IF(Table4[[#This Row],[Column110]]=0,"",Table4[Column110])</f>
        <v/>
      </c>
      <c r="DI21" t="str">
        <f>IF(Table4[[#This Row],[Column111]]=0,"",Table4[Column111])</f>
        <v/>
      </c>
      <c r="DJ21" t="str">
        <f>IF(Table4[[#This Row],[Column112]]=0,"",Table4[Column112])</f>
        <v/>
      </c>
      <c r="DK21" t="str">
        <f>IF(Table4[[#This Row],[Column113]]=0,"",Table4[Column113])</f>
        <v/>
      </c>
      <c r="DL21" t="str">
        <f>IF(Table4[[#This Row],[Column114]]=0,"",Table4[Column114])</f>
        <v/>
      </c>
      <c r="DM21" t="str">
        <f>IF(Table4[[#This Row],[Column115]]=0,"",Table4[Column115])</f>
        <v/>
      </c>
      <c r="DN21" t="str">
        <f>IF(Table4[[#This Row],[Column116]]=0,"",Table4[Column116])</f>
        <v/>
      </c>
      <c r="DO21" t="str">
        <f>IF(Table4[[#This Row],[Column117]]=0,"",Table4[Column117])</f>
        <v/>
      </c>
      <c r="DP21" t="str">
        <f>IF(Table4[[#This Row],[Column118]]=0,"",Table4[Column118])</f>
        <v/>
      </c>
      <c r="DQ21" t="str">
        <f>IF(Table4[[#This Row],[Column119]]=0,"",Table4[Column119])</f>
        <v/>
      </c>
      <c r="DR21" t="str">
        <f>IF(Table4[[#This Row],[Column120]]=0,"",Table4[Column120])</f>
        <v/>
      </c>
      <c r="DS21" t="str">
        <f>IF(Table4[[#This Row],[Column121]]=0,"",Table4[Column121])</f>
        <v/>
      </c>
      <c r="DT21" t="str">
        <f>IF(Table4[[#This Row],[Column122]]=0,"",Table4[Column122])</f>
        <v/>
      </c>
      <c r="DU21" t="str">
        <f>IF(Table4[[#This Row],[Column123]]=0,"",Table4[Column123])</f>
        <v/>
      </c>
      <c r="DV21" t="str">
        <f>IF(Table4[[#This Row],[Column124]]=0,"",Table4[Column124])</f>
        <v/>
      </c>
      <c r="DW21" t="str">
        <f>IF(Table4[[#This Row],[Column125]]=0,"",Table4[Column125])</f>
        <v/>
      </c>
      <c r="DX21" t="str">
        <f>IF(Table4[[#This Row],[Column126]]=0,"",Table4[Column126])</f>
        <v/>
      </c>
      <c r="DY21" t="str">
        <f>IF(Table4[[#This Row],[Column127]]=0,"",Table4[Column127])</f>
        <v/>
      </c>
      <c r="DZ21" t="str">
        <f>IF(Table4[[#This Row],[Column128]]=0,"",Table4[Column128])</f>
        <v/>
      </c>
      <c r="EA21" t="str">
        <f>IF(Table4[[#This Row],[Column129]]=0,"",Table4[Column129])</f>
        <v/>
      </c>
      <c r="EB21" t="str">
        <f>IF(Table4[[#This Row],[Column130]]=0,"",Table4[Column130])</f>
        <v/>
      </c>
      <c r="EC21" t="str">
        <f>IF(Table4[[#This Row],[Column131]]=0,"",Table4[Column131])</f>
        <v/>
      </c>
      <c r="ED21" t="str">
        <f>IF(Table4[[#This Row],[Column132]]=0,"",Table4[Column132])</f>
        <v/>
      </c>
      <c r="EE21" t="str">
        <f>IF(Table4[[#This Row],[Column133]]=0,"",Table4[Column133])</f>
        <v/>
      </c>
      <c r="EF21" t="str">
        <f>IF(Table4[[#This Row],[Column134]]=0,"",Table4[Column134])</f>
        <v/>
      </c>
      <c r="EG21" t="str">
        <f>IF(Table4[[#This Row],[Column135]]=0,"",Table4[Column135])</f>
        <v/>
      </c>
      <c r="EH21" t="str">
        <f>IF(Table4[[#This Row],[Column136]]=0,"",Table4[Column136])</f>
        <v/>
      </c>
      <c r="EI21" t="str">
        <f>IF(Table4[[#This Row],[Column137]]=0,"",Table4[Column137])</f>
        <v/>
      </c>
      <c r="EJ21" t="str">
        <f>IF(Table4[[#This Row],[Column138]]=0,"",Table4[Column138])</f>
        <v/>
      </c>
      <c r="EK21" t="str">
        <f>IF(Table4[[#This Row],[Column139]]=0,"",Table4[Column139])</f>
        <v/>
      </c>
      <c r="EL21" t="str">
        <f>IF(Table4[[#This Row],[Column140]]=0,"",Table4[Column140])</f>
        <v/>
      </c>
      <c r="EM21" t="str">
        <f>IF(Table4[[#This Row],[Column141]]=0,"",Table4[Column141])</f>
        <v/>
      </c>
      <c r="EN21" t="str">
        <f>IF(Table4[[#This Row],[Column142]]=0,"",Table4[Column142])</f>
        <v/>
      </c>
      <c r="EO21" t="str">
        <f>IF(Table4[[#This Row],[Column143]]=0,"",Table4[Column143])</f>
        <v/>
      </c>
      <c r="EP21" t="str">
        <f>IF(Table4[[#This Row],[Column144]]=0,"",Table4[Column144])</f>
        <v/>
      </c>
      <c r="EQ21" t="str">
        <f>IF(Table4[[#This Row],[Column145]]=0,"",Table4[Column145])</f>
        <v/>
      </c>
      <c r="ER21" t="str">
        <f>IF(Table4[[#This Row],[Column146]]=0,"",Table4[Column146])</f>
        <v/>
      </c>
      <c r="ES21" t="str">
        <f>IF(Table4[[#This Row],[Column147]]=0,"",Table4[Column147])</f>
        <v/>
      </c>
      <c r="ET21" t="str">
        <f>IF(Table4[[#This Row],[Column148]]=0,"",Table4[Column148])</f>
        <v/>
      </c>
      <c r="EU21" t="str">
        <f>IF(Table4[[#This Row],[Column149]]=0,"",Table4[Column149])</f>
        <v/>
      </c>
      <c r="EV21" t="str">
        <f>IF(Table4[[#This Row],[Column150]]=0,"",Table4[Column150])</f>
        <v/>
      </c>
      <c r="EW21" t="str">
        <f>IF(Table4[[#This Row],[Column151]]=0,"",Table4[Column151])</f>
        <v/>
      </c>
      <c r="EX21" t="str">
        <f>IF(Table4[[#This Row],[Column152]]=0,"",Table4[Column152])</f>
        <v/>
      </c>
      <c r="EY21" t="str">
        <f>IF(Table4[[#This Row],[Column153]]=0,"",Table4[Column153])</f>
        <v/>
      </c>
      <c r="EZ21" t="str">
        <f>IF(Table4[[#This Row],[Column154]]=0,"",Table4[Column154])</f>
        <v/>
      </c>
      <c r="FA21" t="str">
        <f>IF(Table4[[#This Row],[Column155]]=0,"",Table4[Column155])</f>
        <v/>
      </c>
      <c r="FB21" t="str">
        <f>IF(Table4[[#This Row],[Column156]]=0,"",Table4[Column156])</f>
        <v/>
      </c>
      <c r="FC21" t="str">
        <f>IF(Table4[[#This Row],[Column157]]=0,"",Table4[Column157])</f>
        <v/>
      </c>
      <c r="FD21" t="str">
        <f>IF(Table4[[#This Row],[Column158]]=0,"",Table4[Column158])</f>
        <v/>
      </c>
      <c r="FE21" t="str">
        <f>IF(Table4[[#This Row],[Column159]]=0,"",Table4[Column159])</f>
        <v/>
      </c>
      <c r="FF21" t="str">
        <f>IF(Table4[[#This Row],[Column160]]=0,"",Table4[Column160])</f>
        <v/>
      </c>
      <c r="FG21" t="str">
        <f>IF(Table4[[#This Row],[Column161]]=0,"",Table4[Column161])</f>
        <v/>
      </c>
      <c r="FH21" t="str">
        <f>IF(Table4[[#This Row],[Column162]]=0,"",Table4[Column162])</f>
        <v/>
      </c>
      <c r="FI21" t="str">
        <f>IF(Table4[[#This Row],[Column163]]=0,"",Table4[Column163])</f>
        <v/>
      </c>
      <c r="FJ21" t="str">
        <f>IF(Table4[[#This Row],[Column164]]=0,"",Table4[Column164])</f>
        <v/>
      </c>
      <c r="FK21" t="str">
        <f>IF(Table4[[#This Row],[Column165]]=0,"",Table4[Column165])</f>
        <v/>
      </c>
      <c r="FL21" t="str">
        <f>IF(Table4[[#This Row],[Column166]]=0,"",Table4[Column166])</f>
        <v/>
      </c>
      <c r="FM21" t="str">
        <f>IF(Table4[[#This Row],[Column167]]=0,"",Table4[Column167])</f>
        <v/>
      </c>
      <c r="FN21" t="str">
        <f>IF(Table4[[#This Row],[Column168]]=0,"",Table4[Column168])</f>
        <v/>
      </c>
      <c r="FO21" t="str">
        <f>IF(Table4[[#This Row],[Column169]]=0,"",Table4[Column169])</f>
        <v/>
      </c>
      <c r="FP21" t="str">
        <f>IF(Table4[[#This Row],[Column170]]=0,"",Table4[Column170])</f>
        <v/>
      </c>
      <c r="FQ21" t="str">
        <f>IF(Table4[[#This Row],[Column171]]=0,"",Table4[Column171])</f>
        <v/>
      </c>
      <c r="FR21" t="str">
        <f>IF(Table4[[#This Row],[Column172]]=0,"",Table4[Column172])</f>
        <v/>
      </c>
      <c r="FS21" t="str">
        <f>IF(Table4[[#This Row],[Column173]]=0,"",Table4[Column173])</f>
        <v/>
      </c>
      <c r="FT21" t="str">
        <f>IF(Table4[[#This Row],[Column174]]=0,"",Table4[Column174])</f>
        <v/>
      </c>
      <c r="FU21" t="str">
        <f>IF(Table4[[#This Row],[Column175]]=0,"",Table4[Column175])</f>
        <v/>
      </c>
      <c r="FV21" t="str">
        <f>IF(Table4[[#This Row],[Column176]]=0,"",Table4[Column176])</f>
        <v/>
      </c>
      <c r="FW21" t="str">
        <f>IF(Table4[[#This Row],[Column177]]=0,"",Table4[Column177])</f>
        <v/>
      </c>
      <c r="FX21" t="str">
        <f>IF(Table4[[#This Row],[Column178]]=0,"",Table4[Column178])</f>
        <v/>
      </c>
      <c r="FY21" t="str">
        <f>IF(Table4[[#This Row],[Column179]]=0,"",Table4[Column179])</f>
        <v/>
      </c>
      <c r="FZ21" t="str">
        <f>IF(Table4[[#This Row],[Column180]]=0,"",Table4[Column180])</f>
        <v/>
      </c>
      <c r="GA21" t="str">
        <f>IF(Table4[[#This Row],[Column181]]=0,"",Table4[Column181])</f>
        <v/>
      </c>
      <c r="GB21" t="str">
        <f>IF(Table4[[#This Row],[Column182]]=0,"",Table4[Column182])</f>
        <v/>
      </c>
      <c r="GC21" t="str">
        <f>IF(Table4[[#This Row],[Column183]]=0,"",Table4[Column183])</f>
        <v/>
      </c>
      <c r="GD21" t="str">
        <f>IF(Table4[[#This Row],[Column184]]=0,"",Table4[Column184])</f>
        <v/>
      </c>
      <c r="GE21" t="str">
        <f>IF(Table4[[#This Row],[Column185]]=0,"",Table4[Column185])</f>
        <v/>
      </c>
      <c r="GF21" t="str">
        <f>IF(Table4[[#This Row],[Column186]]=0,"",Table4[Column186])</f>
        <v/>
      </c>
      <c r="GG21" t="str">
        <f>IF(Table4[[#This Row],[Column187]]=0,"",Table4[Column187])</f>
        <v/>
      </c>
      <c r="GH21" t="str">
        <f>IF(Table4[[#This Row],[Column188]]=0,"",Table4[Column188])</f>
        <v/>
      </c>
      <c r="GI21" t="str">
        <f>IF(Table4[[#This Row],[Column189]]=0,"",Table4[Column189])</f>
        <v/>
      </c>
      <c r="GJ21" t="str">
        <f>IF(Table4[[#This Row],[Column190]]=0,"",Table4[Column190])</f>
        <v/>
      </c>
      <c r="GK21" t="str">
        <f>IF(Table4[[#This Row],[Column191]]=0,"",Table4[Column191])</f>
        <v/>
      </c>
      <c r="GL21" t="str">
        <f>IF(Table4[[#This Row],[Column192]]=0,"",Table4[Column192])</f>
        <v/>
      </c>
      <c r="GM21" t="str">
        <f>IF(Table4[[#This Row],[Column193]]=0,"",Table4[Column193])</f>
        <v/>
      </c>
      <c r="GN21" t="str">
        <f>IF(Table4[[#This Row],[Column194]]=0,"",Table4[Column194])</f>
        <v/>
      </c>
      <c r="GO21" t="str">
        <f>IF(Table4[[#This Row],[Column195]]=0,"",Table4[Column195])</f>
        <v/>
      </c>
      <c r="GP21" t="str">
        <f>IF(Table4[[#This Row],[Column196]]=0,"",Table4[Column196])</f>
        <v/>
      </c>
      <c r="GQ21" t="str">
        <f>IF(Table4[[#This Row],[Column197]]=0,"",Table4[Column197])</f>
        <v/>
      </c>
      <c r="GR21" t="str">
        <f>IF(Table4[[#This Row],[Column198]]=0,"",Table4[Column198])</f>
        <v/>
      </c>
      <c r="GS21" t="str">
        <f>IF(Table4[[#This Row],[Column199]]=0,"",Table4[Column199])</f>
        <v/>
      </c>
      <c r="GT21" t="str">
        <f>IF(Table4[[#This Row],[Column200]]=0,"",Table4[Column200])</f>
        <v/>
      </c>
      <c r="GU21" t="str">
        <f>IF(Table4[[#This Row],[Column201]]=0,"",Table4[Column201])</f>
        <v/>
      </c>
      <c r="GV21" t="str">
        <f>IF(Table4[[#This Row],[Column202]]=0,"",Table4[Column202])</f>
        <v/>
      </c>
      <c r="GW21" t="str">
        <f>IF(Table4[[#This Row],[Column203]]=0,"",Table4[Column203])</f>
        <v/>
      </c>
      <c r="GX21" t="str">
        <f>IF(Table4[[#This Row],[Conversions]]=0,"",Table4[Conversions])</f>
        <v/>
      </c>
      <c r="GY21" s="2" t="e">
        <f>Table43[[#This Row],[Conversions]]*B$2</f>
        <v>#VALUE!</v>
      </c>
      <c r="GZ21">
        <f>SUM(COUNTIF(Table43[[#This Row],[Path]:[Column203]],{"*e*","social"}))</f>
        <v>0</v>
      </c>
      <c r="HA21">
        <f>IF(Table43[[#This Row],[Path]]=A$2,1,0)</f>
        <v>0</v>
      </c>
      <c r="HB21">
        <f>IF(Table43[[#This Row],[Path]]=A$3,1,0)</f>
        <v>0</v>
      </c>
      <c r="HC21">
        <f>IF(Table43[[#This Row],[Path]]=A$4,1,0)</f>
        <v>0</v>
      </c>
      <c r="HD21">
        <f>IF(Table43[[#This Row],[Path]]=A$5,1,0)</f>
        <v>0</v>
      </c>
      <c r="HE21">
        <f>IF(Table43[[#This Row],[Path]]=A$6,1,0)</f>
        <v>0</v>
      </c>
      <c r="HF21">
        <f>IF(Table43[[#This Row],[Path]]=A$7,1,0)</f>
        <v>0</v>
      </c>
      <c r="HG21" s="1">
        <f>COUNTIF(Table43[[#This Row],[Path]:[Column203]],A$2)</f>
        <v>0</v>
      </c>
      <c r="HH21" s="1">
        <f>COUNTIF(Table43[[#This Row],[Path]:[Column203]],A$3)</f>
        <v>0</v>
      </c>
      <c r="HI21" s="1">
        <f>COUNTIF(Table43[[#This Row],[Path]:[Column203]],A$4)</f>
        <v>0</v>
      </c>
      <c r="HJ21" s="5">
        <f>COUNTIF(Table43[[#This Row],[Path]:[Column203]],A$5)</f>
        <v>0</v>
      </c>
      <c r="HK21" s="5">
        <f>COUNTIF(Table43[[#This Row],[Path]:[Column203]],A$6)</f>
        <v>0</v>
      </c>
      <c r="HL21" s="5">
        <f>COUNTIF(Table43[[#This Row],[Path]:[Column203]],A$7)</f>
        <v>0</v>
      </c>
      <c r="HM21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21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21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21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21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21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21" s="4" t="e">
        <f>Table43[[#This Row],[IncrementalOrganic Attribution Ratio]]*Table43[[#This Row],[Total Revenue]]</f>
        <v>#VALUE!</v>
      </c>
      <c r="HT21" s="4" t="e">
        <f>Table43[[#This Row],[BrandIntention Attribution Ratio]]*Table43[[#This Row],[Total Revenue]]</f>
        <v>#VALUE!</v>
      </c>
      <c r="HU21" s="4" t="e">
        <f>Table43[[#This Row],[Incrementalcpc Attribution Ratio]]*Table43[[#This Row],[Total Revenue]]</f>
        <v>#VALUE!</v>
      </c>
      <c r="HV21" s="4" t="e">
        <f>Table43[[#This Row],[Feeds Attribution Ratio]]*Table43[[#This Row],[Total Revenue]]</f>
        <v>#VALUE!</v>
      </c>
      <c r="HW21" s="4" t="e">
        <f>Table43[[#This Row],[Referrals Attribution Ratio]]*Table43[[#This Row],[Total Revenue]]</f>
        <v>#VALUE!</v>
      </c>
      <c r="HX21" s="4" t="e">
        <f>Table43[[#This Row],[Social Attribution Ratio]]*Table43[[#This Row],[Total Revenue]]</f>
        <v>#VALUE!</v>
      </c>
      <c r="HY21" s="18">
        <f>SUM(Table43[[#This Row],[IncrementalOrganic Attribution Ratio]:[Social Attribution Ratio]])</f>
        <v>0</v>
      </c>
    </row>
    <row r="22" spans="2:233" x14ac:dyDescent="0.25">
      <c r="B22" t="str">
        <f>IF(Table4[[#This Row],[Path]]=0,"",Table4[Path])</f>
        <v/>
      </c>
      <c r="C22" t="str">
        <f>IF(Table4[[#This Row],[Column1]]=0,"",Table4[Column1])</f>
        <v/>
      </c>
      <c r="D22" t="str">
        <f>IF(Table4[[#This Row],[Column2]]=0,"",Table4[Column2])</f>
        <v/>
      </c>
      <c r="E22" t="str">
        <f>IF(Table4[[#This Row],[Column3]]=0,"",Table4[Column3])</f>
        <v/>
      </c>
      <c r="F22" t="str">
        <f>IF(Table4[[#This Row],[Column4]]=0,"",Table4[Column4])</f>
        <v/>
      </c>
      <c r="G22" t="str">
        <f>IF(Table4[[#This Row],[Column5]]=0,"",Table4[Column5])</f>
        <v/>
      </c>
      <c r="H22" t="str">
        <f>IF(Table4[[#This Row],[Column6]]=0,"",Table4[Column6])</f>
        <v/>
      </c>
      <c r="I22" t="str">
        <f>IF(Table4[[#This Row],[Column7]]=0,"",Table4[Column7])</f>
        <v/>
      </c>
      <c r="J22" t="str">
        <f>IF(Table4[[#This Row],[Column8]]=0,"",Table4[Column8])</f>
        <v/>
      </c>
      <c r="K22" t="str">
        <f>IF(Table4[[#This Row],[Column9]]=0,"",Table4[Column9])</f>
        <v/>
      </c>
      <c r="L22" t="str">
        <f>IF(Table4[[#This Row],[Column10]]=0,"",Table4[Column10])</f>
        <v/>
      </c>
      <c r="M22" t="str">
        <f>IF(Table4[[#This Row],[Column11]]=0,"",Table4[Column11])</f>
        <v/>
      </c>
      <c r="N22" t="str">
        <f>IF(Table4[[#This Row],[Column12]]=0,"",Table4[Column12])</f>
        <v/>
      </c>
      <c r="O22" t="str">
        <f>IF(Table4[[#This Row],[Column13]]=0,"",Table4[Column13])</f>
        <v/>
      </c>
      <c r="P22" t="str">
        <f>IF(Table4[[#This Row],[Column14]]=0,"",Table4[Column14])</f>
        <v/>
      </c>
      <c r="Q22" t="str">
        <f>IF(Table4[[#This Row],[Column15]]=0,"",Table4[Column15])</f>
        <v/>
      </c>
      <c r="R22" t="str">
        <f>IF(Table4[[#This Row],[Column16]]=0,"",Table4[Column16])</f>
        <v/>
      </c>
      <c r="S22" t="str">
        <f>IF(Table4[[#This Row],[Column17]]=0,"",Table4[Column17])</f>
        <v/>
      </c>
      <c r="T22" t="str">
        <f>IF(Table4[[#This Row],[Column18]]=0,"",Table4[Column18])</f>
        <v/>
      </c>
      <c r="U22" t="str">
        <f>IF(Table4[[#This Row],[Column19]]=0,"",Table4[Column19])</f>
        <v/>
      </c>
      <c r="V22" t="str">
        <f>IF(Table4[[#This Row],[Column20]]=0,"",Table4[Column20])</f>
        <v/>
      </c>
      <c r="W22" t="str">
        <f>IF(Table4[[#This Row],[Column21]]=0,"",Table4[Column21])</f>
        <v/>
      </c>
      <c r="X22" t="str">
        <f>IF(Table4[[#This Row],[Column22]]=0,"",Table4[Column22])</f>
        <v/>
      </c>
      <c r="Y22" t="str">
        <f>IF(Table4[[#This Row],[Column23]]=0,"",Table4[Column23])</f>
        <v/>
      </c>
      <c r="Z22" t="str">
        <f>IF(Table4[[#This Row],[Column24]]=0,"",Table4[Column24])</f>
        <v/>
      </c>
      <c r="AA22" t="str">
        <f>IF(Table4[[#This Row],[Column25]]=0,"",Table4[Column25])</f>
        <v/>
      </c>
      <c r="AB22" t="str">
        <f>IF(Table4[[#This Row],[Column26]]=0,"",Table4[Column26])</f>
        <v/>
      </c>
      <c r="AC22" t="str">
        <f>IF(Table4[[#This Row],[Column27]]=0,"",Table4[Column27])</f>
        <v/>
      </c>
      <c r="AD22" t="str">
        <f>IF(Table4[[#This Row],[Column28]]=0,"",Table4[Column28])</f>
        <v/>
      </c>
      <c r="AE22" t="str">
        <f>IF(Table4[[#This Row],[Column29]]=0,"",Table4[Column29])</f>
        <v/>
      </c>
      <c r="AF22" t="str">
        <f>IF(Table4[[#This Row],[Column30]]=0,"",Table4[Column30])</f>
        <v/>
      </c>
      <c r="AG22" t="str">
        <f>IF(Table4[[#This Row],[Column31]]=0,"",Table4[Column31])</f>
        <v/>
      </c>
      <c r="AH22" t="str">
        <f>IF(Table4[[#This Row],[Column32]]=0,"",Table4[Column32])</f>
        <v/>
      </c>
      <c r="AI22" t="str">
        <f>IF(Table4[[#This Row],[Column33]]=0,"",Table4[Column33])</f>
        <v/>
      </c>
      <c r="AJ22" t="str">
        <f>IF(Table4[[#This Row],[Column34]]=0,"",Table4[Column34])</f>
        <v/>
      </c>
      <c r="AK22" t="str">
        <f>IF(Table4[[#This Row],[Column35]]=0,"",Table4[Column35])</f>
        <v/>
      </c>
      <c r="AL22" t="str">
        <f>IF(Table4[[#This Row],[Column36]]=0,"",Table4[Column36])</f>
        <v/>
      </c>
      <c r="AM22" t="str">
        <f>IF(Table4[[#This Row],[Column37]]=0,"",Table4[Column37])</f>
        <v/>
      </c>
      <c r="AN22" t="str">
        <f>IF(Table4[[#This Row],[Column38]]=0,"",Table4[Column38])</f>
        <v/>
      </c>
      <c r="AO22" t="str">
        <f>IF(Table4[[#This Row],[Column39]]=0,"",Table4[Column39])</f>
        <v/>
      </c>
      <c r="AP22" t="str">
        <f>IF(Table4[[#This Row],[Column40]]=0,"",Table4[Column40])</f>
        <v/>
      </c>
      <c r="AQ22" t="str">
        <f>IF(Table4[[#This Row],[Column41]]=0,"",Table4[Column41])</f>
        <v/>
      </c>
      <c r="AR22" t="str">
        <f>IF(Table4[[#This Row],[Column42]]=0,"",Table4[Column42])</f>
        <v/>
      </c>
      <c r="AS22" t="str">
        <f>IF(Table4[[#This Row],[Column43]]=0,"",Table4[Column43])</f>
        <v/>
      </c>
      <c r="AT22" t="str">
        <f>IF(Table4[[#This Row],[Column44]]=0,"",Table4[Column44])</f>
        <v/>
      </c>
      <c r="AU22" t="str">
        <f>IF(Table4[[#This Row],[Column45]]=0,"",Table4[Column45])</f>
        <v/>
      </c>
      <c r="AV22" t="str">
        <f>IF(Table4[[#This Row],[Column46]]=0,"",Table4[Column46])</f>
        <v/>
      </c>
      <c r="AW22" t="str">
        <f>IF(Table4[[#This Row],[Column47]]=0,"",Table4[Column47])</f>
        <v/>
      </c>
      <c r="AX22" t="str">
        <f>IF(Table4[[#This Row],[Column48]]=0,"",Table4[Column48])</f>
        <v/>
      </c>
      <c r="AY22" t="str">
        <f>IF(Table4[[#This Row],[Column49]]=0,"",Table4[Column49])</f>
        <v/>
      </c>
      <c r="AZ22" t="str">
        <f>IF(Table4[[#This Row],[Column50]]=0,"",Table4[Column50])</f>
        <v/>
      </c>
      <c r="BA22" t="str">
        <f>IF(Table4[[#This Row],[Column51]]=0,"",Table4[Column51])</f>
        <v/>
      </c>
      <c r="BB22" t="str">
        <f>IF(Table4[[#This Row],[Column52]]=0,"",Table4[Column52])</f>
        <v/>
      </c>
      <c r="BC22" t="str">
        <f>IF(Table4[[#This Row],[Column53]]=0,"",Table4[Column53])</f>
        <v/>
      </c>
      <c r="BD22" t="str">
        <f>IF(Table4[[#This Row],[Column54]]=0,"",Table4[Column54])</f>
        <v/>
      </c>
      <c r="BE22" t="str">
        <f>IF(Table4[[#This Row],[Column55]]=0,"",Table4[Column55])</f>
        <v/>
      </c>
      <c r="BF22" t="str">
        <f>IF(Table4[[#This Row],[Column56]]=0,"",Table4[Column56])</f>
        <v/>
      </c>
      <c r="BG22" t="str">
        <f>IF(Table4[[#This Row],[Column57]]=0,"",Table4[Column57])</f>
        <v/>
      </c>
      <c r="BH22" t="str">
        <f>IF(Table4[[#This Row],[Column58]]=0,"",Table4[Column58])</f>
        <v/>
      </c>
      <c r="BI22" t="str">
        <f>IF(Table4[[#This Row],[Column59]]=0,"",Table4[Column59])</f>
        <v/>
      </c>
      <c r="BJ22" t="str">
        <f>IF(Table4[[#This Row],[Column60]]=0,"",Table4[Column60])</f>
        <v/>
      </c>
      <c r="BK22" t="str">
        <f>IF(Table4[[#This Row],[Column61]]=0,"",Table4[Column61])</f>
        <v/>
      </c>
      <c r="BL22" t="str">
        <f>IF(Table4[[#This Row],[Column62]]=0,"",Table4[Column62])</f>
        <v/>
      </c>
      <c r="BM22" t="str">
        <f>IF(Table4[[#This Row],[Column63]]=0,"",Table4[Column63])</f>
        <v/>
      </c>
      <c r="BN22" t="str">
        <f>IF(Table4[[#This Row],[Column64]]=0,"",Table4[Column64])</f>
        <v/>
      </c>
      <c r="BO22" t="str">
        <f>IF(Table4[[#This Row],[Column65]]=0,"",Table4[Column65])</f>
        <v/>
      </c>
      <c r="BP22" t="str">
        <f>IF(Table4[[#This Row],[Column66]]=0,"",Table4[Column66])</f>
        <v/>
      </c>
      <c r="BQ22" t="str">
        <f>IF(Table4[[#This Row],[Column67]]=0,"",Table4[Column67])</f>
        <v/>
      </c>
      <c r="BR22" t="str">
        <f>IF(Table4[[#This Row],[Column68]]=0,"",Table4[Column68])</f>
        <v/>
      </c>
      <c r="BS22" t="str">
        <f>IF(Table4[[#This Row],[Column69]]=0,"",Table4[Column69])</f>
        <v/>
      </c>
      <c r="BT22" t="str">
        <f>IF(Table4[[#This Row],[Column70]]=0,"",Table4[Column70])</f>
        <v/>
      </c>
      <c r="BU22" t="str">
        <f>IF(Table4[[#This Row],[Column71]]=0,"",Table4[Column71])</f>
        <v/>
      </c>
      <c r="BV22" t="str">
        <f>IF(Table4[[#This Row],[Column72]]=0,"",Table4[Column72])</f>
        <v/>
      </c>
      <c r="BW22" t="str">
        <f>IF(Table4[[#This Row],[Column73]]=0,"",Table4[Column73])</f>
        <v/>
      </c>
      <c r="BX22" t="str">
        <f>IF(Table4[[#This Row],[Column74]]=0,"",Table4[Column74])</f>
        <v/>
      </c>
      <c r="BY22" t="str">
        <f>IF(Table4[[#This Row],[Column75]]=0,"",Table4[Column75])</f>
        <v/>
      </c>
      <c r="BZ22" t="str">
        <f>IF(Table4[[#This Row],[Column76]]=0,"",Table4[Column76])</f>
        <v/>
      </c>
      <c r="CA22" t="str">
        <f>IF(Table4[[#This Row],[Column77]]=0,"",Table4[Column77])</f>
        <v/>
      </c>
      <c r="CB22" t="str">
        <f>IF(Table4[[#This Row],[Column78]]=0,"",Table4[Column78])</f>
        <v/>
      </c>
      <c r="CC22" t="str">
        <f>IF(Table4[[#This Row],[Column79]]=0,"",Table4[Column79])</f>
        <v/>
      </c>
      <c r="CD22" t="str">
        <f>IF(Table4[[#This Row],[Column80]]=0,"",Table4[Column80])</f>
        <v/>
      </c>
      <c r="CE22" t="str">
        <f>IF(Table4[[#This Row],[Column81]]=0,"",Table4[Column81])</f>
        <v/>
      </c>
      <c r="CF22" t="str">
        <f>IF(Table4[[#This Row],[Column82]]=0,"",Table4[Column82])</f>
        <v/>
      </c>
      <c r="CG22" t="str">
        <f>IF(Table4[[#This Row],[Column83]]=0,"",Table4[Column83])</f>
        <v/>
      </c>
      <c r="CH22" t="str">
        <f>IF(Table4[[#This Row],[Column84]]=0,"",Table4[Column84])</f>
        <v/>
      </c>
      <c r="CI22" t="str">
        <f>IF(Table4[[#This Row],[Column85]]=0,"",Table4[Column85])</f>
        <v/>
      </c>
      <c r="CJ22" t="str">
        <f>IF(Table4[[#This Row],[Column86]]=0,"",Table4[Column86])</f>
        <v/>
      </c>
      <c r="CK22" t="str">
        <f>IF(Table4[[#This Row],[Column87]]=0,"",Table4[Column87])</f>
        <v/>
      </c>
      <c r="CL22" t="str">
        <f>IF(Table4[[#This Row],[Column88]]=0,"",Table4[Column88])</f>
        <v/>
      </c>
      <c r="CM22" t="str">
        <f>IF(Table4[[#This Row],[Column89]]=0,"",Table4[Column89])</f>
        <v/>
      </c>
      <c r="CN22" t="str">
        <f>IF(Table4[[#This Row],[Column90]]=0,"",Table4[Column90])</f>
        <v/>
      </c>
      <c r="CO22" t="str">
        <f>IF(Table4[[#This Row],[Column91]]=0,"",Table4[Column91])</f>
        <v/>
      </c>
      <c r="CP22" t="str">
        <f>IF(Table4[[#This Row],[Column92]]=0,"",Table4[Column92])</f>
        <v/>
      </c>
      <c r="CQ22" t="str">
        <f>IF(Table4[[#This Row],[Column93]]=0,"",Table4[Column93])</f>
        <v/>
      </c>
      <c r="CR22" t="str">
        <f>IF(Table4[[#This Row],[Column94]]=0,"",Table4[Column94])</f>
        <v/>
      </c>
      <c r="CS22" t="str">
        <f>IF(Table4[[#This Row],[Column95]]=0,"",Table4[Column95])</f>
        <v/>
      </c>
      <c r="CT22" t="str">
        <f>IF(Table4[[#This Row],[Column96]]=0,"",Table4[Column96])</f>
        <v/>
      </c>
      <c r="CU22" t="str">
        <f>IF(Table4[[#This Row],[Column97]]=0,"",Table4[Column97])</f>
        <v/>
      </c>
      <c r="CV22" t="str">
        <f>IF(Table4[[#This Row],[Column98]]=0,"",Table4[Column98])</f>
        <v/>
      </c>
      <c r="CW22" t="str">
        <f>IF(Table4[[#This Row],[Column99]]=0,"",Table4[Column99])</f>
        <v/>
      </c>
      <c r="CX22" t="str">
        <f>IF(Table4[[#This Row],[Column100]]=0,"",Table4[Column100])</f>
        <v/>
      </c>
      <c r="CY22" t="str">
        <f>IF(Table4[[#This Row],[Column101]]=0,"",Table4[Column101])</f>
        <v/>
      </c>
      <c r="CZ22" t="str">
        <f>IF(Table4[[#This Row],[Column102]]=0,"",Table4[Column102])</f>
        <v/>
      </c>
      <c r="DA22" t="str">
        <f>IF(Table4[[#This Row],[Column103]]=0,"",Table4[Column103])</f>
        <v/>
      </c>
      <c r="DB22" t="str">
        <f>IF(Table4[[#This Row],[Column104]]=0,"",Table4[Column104])</f>
        <v/>
      </c>
      <c r="DC22" t="str">
        <f>IF(Table4[[#This Row],[Column105]]=0,"",Table4[Column105])</f>
        <v/>
      </c>
      <c r="DD22" t="str">
        <f>IF(Table4[[#This Row],[Column106]]=0,"",Table4[Column106])</f>
        <v/>
      </c>
      <c r="DE22" t="str">
        <f>IF(Table4[[#This Row],[Column107]]=0,"",Table4[Column107])</f>
        <v/>
      </c>
      <c r="DF22" t="str">
        <f>IF(Table4[[#This Row],[Column108]]=0,"",Table4[Column108])</f>
        <v/>
      </c>
      <c r="DG22" t="str">
        <f>IF(Table4[[#This Row],[Column109]]=0,"",Table4[Column109])</f>
        <v/>
      </c>
      <c r="DH22" t="str">
        <f>IF(Table4[[#This Row],[Column110]]=0,"",Table4[Column110])</f>
        <v/>
      </c>
      <c r="DI22" t="str">
        <f>IF(Table4[[#This Row],[Column111]]=0,"",Table4[Column111])</f>
        <v/>
      </c>
      <c r="DJ22" t="str">
        <f>IF(Table4[[#This Row],[Column112]]=0,"",Table4[Column112])</f>
        <v/>
      </c>
      <c r="DK22" t="str">
        <f>IF(Table4[[#This Row],[Column113]]=0,"",Table4[Column113])</f>
        <v/>
      </c>
      <c r="DL22" t="str">
        <f>IF(Table4[[#This Row],[Column114]]=0,"",Table4[Column114])</f>
        <v/>
      </c>
      <c r="DM22" t="str">
        <f>IF(Table4[[#This Row],[Column115]]=0,"",Table4[Column115])</f>
        <v/>
      </c>
      <c r="DN22" t="str">
        <f>IF(Table4[[#This Row],[Column116]]=0,"",Table4[Column116])</f>
        <v/>
      </c>
      <c r="DO22" t="str">
        <f>IF(Table4[[#This Row],[Column117]]=0,"",Table4[Column117])</f>
        <v/>
      </c>
      <c r="DP22" t="str">
        <f>IF(Table4[[#This Row],[Column118]]=0,"",Table4[Column118])</f>
        <v/>
      </c>
      <c r="DQ22" t="str">
        <f>IF(Table4[[#This Row],[Column119]]=0,"",Table4[Column119])</f>
        <v/>
      </c>
      <c r="DR22" t="str">
        <f>IF(Table4[[#This Row],[Column120]]=0,"",Table4[Column120])</f>
        <v/>
      </c>
      <c r="DS22" t="str">
        <f>IF(Table4[[#This Row],[Column121]]=0,"",Table4[Column121])</f>
        <v/>
      </c>
      <c r="DT22" t="str">
        <f>IF(Table4[[#This Row],[Column122]]=0,"",Table4[Column122])</f>
        <v/>
      </c>
      <c r="DU22" t="str">
        <f>IF(Table4[[#This Row],[Column123]]=0,"",Table4[Column123])</f>
        <v/>
      </c>
      <c r="DV22" t="str">
        <f>IF(Table4[[#This Row],[Column124]]=0,"",Table4[Column124])</f>
        <v/>
      </c>
      <c r="DW22" t="str">
        <f>IF(Table4[[#This Row],[Column125]]=0,"",Table4[Column125])</f>
        <v/>
      </c>
      <c r="DX22" t="str">
        <f>IF(Table4[[#This Row],[Column126]]=0,"",Table4[Column126])</f>
        <v/>
      </c>
      <c r="DY22" t="str">
        <f>IF(Table4[[#This Row],[Column127]]=0,"",Table4[Column127])</f>
        <v/>
      </c>
      <c r="DZ22" t="str">
        <f>IF(Table4[[#This Row],[Column128]]=0,"",Table4[Column128])</f>
        <v/>
      </c>
      <c r="EA22" t="str">
        <f>IF(Table4[[#This Row],[Column129]]=0,"",Table4[Column129])</f>
        <v/>
      </c>
      <c r="EB22" t="str">
        <f>IF(Table4[[#This Row],[Column130]]=0,"",Table4[Column130])</f>
        <v/>
      </c>
      <c r="EC22" t="str">
        <f>IF(Table4[[#This Row],[Column131]]=0,"",Table4[Column131])</f>
        <v/>
      </c>
      <c r="ED22" t="str">
        <f>IF(Table4[[#This Row],[Column132]]=0,"",Table4[Column132])</f>
        <v/>
      </c>
      <c r="EE22" t="str">
        <f>IF(Table4[[#This Row],[Column133]]=0,"",Table4[Column133])</f>
        <v/>
      </c>
      <c r="EF22" t="str">
        <f>IF(Table4[[#This Row],[Column134]]=0,"",Table4[Column134])</f>
        <v/>
      </c>
      <c r="EG22" t="str">
        <f>IF(Table4[[#This Row],[Column135]]=0,"",Table4[Column135])</f>
        <v/>
      </c>
      <c r="EH22" t="str">
        <f>IF(Table4[[#This Row],[Column136]]=0,"",Table4[Column136])</f>
        <v/>
      </c>
      <c r="EI22" t="str">
        <f>IF(Table4[[#This Row],[Column137]]=0,"",Table4[Column137])</f>
        <v/>
      </c>
      <c r="EJ22" t="str">
        <f>IF(Table4[[#This Row],[Column138]]=0,"",Table4[Column138])</f>
        <v/>
      </c>
      <c r="EK22" t="str">
        <f>IF(Table4[[#This Row],[Column139]]=0,"",Table4[Column139])</f>
        <v/>
      </c>
      <c r="EL22" t="str">
        <f>IF(Table4[[#This Row],[Column140]]=0,"",Table4[Column140])</f>
        <v/>
      </c>
      <c r="EM22" t="str">
        <f>IF(Table4[[#This Row],[Column141]]=0,"",Table4[Column141])</f>
        <v/>
      </c>
      <c r="EN22" t="str">
        <f>IF(Table4[[#This Row],[Column142]]=0,"",Table4[Column142])</f>
        <v/>
      </c>
      <c r="EO22" t="str">
        <f>IF(Table4[[#This Row],[Column143]]=0,"",Table4[Column143])</f>
        <v/>
      </c>
      <c r="EP22" t="str">
        <f>IF(Table4[[#This Row],[Column144]]=0,"",Table4[Column144])</f>
        <v/>
      </c>
      <c r="EQ22" t="str">
        <f>IF(Table4[[#This Row],[Column145]]=0,"",Table4[Column145])</f>
        <v/>
      </c>
      <c r="ER22" t="str">
        <f>IF(Table4[[#This Row],[Column146]]=0,"",Table4[Column146])</f>
        <v/>
      </c>
      <c r="ES22" t="str">
        <f>IF(Table4[[#This Row],[Column147]]=0,"",Table4[Column147])</f>
        <v/>
      </c>
      <c r="ET22" t="str">
        <f>IF(Table4[[#This Row],[Column148]]=0,"",Table4[Column148])</f>
        <v/>
      </c>
      <c r="EU22" t="str">
        <f>IF(Table4[[#This Row],[Column149]]=0,"",Table4[Column149])</f>
        <v/>
      </c>
      <c r="EV22" t="str">
        <f>IF(Table4[[#This Row],[Column150]]=0,"",Table4[Column150])</f>
        <v/>
      </c>
      <c r="EW22" t="str">
        <f>IF(Table4[[#This Row],[Column151]]=0,"",Table4[Column151])</f>
        <v/>
      </c>
      <c r="EX22" t="str">
        <f>IF(Table4[[#This Row],[Column152]]=0,"",Table4[Column152])</f>
        <v/>
      </c>
      <c r="EY22" t="str">
        <f>IF(Table4[[#This Row],[Column153]]=0,"",Table4[Column153])</f>
        <v/>
      </c>
      <c r="EZ22" t="str">
        <f>IF(Table4[[#This Row],[Column154]]=0,"",Table4[Column154])</f>
        <v/>
      </c>
      <c r="FA22" t="str">
        <f>IF(Table4[[#This Row],[Column155]]=0,"",Table4[Column155])</f>
        <v/>
      </c>
      <c r="FB22" t="str">
        <f>IF(Table4[[#This Row],[Column156]]=0,"",Table4[Column156])</f>
        <v/>
      </c>
      <c r="FC22" t="str">
        <f>IF(Table4[[#This Row],[Column157]]=0,"",Table4[Column157])</f>
        <v/>
      </c>
      <c r="FD22" t="str">
        <f>IF(Table4[[#This Row],[Column158]]=0,"",Table4[Column158])</f>
        <v/>
      </c>
      <c r="FE22" t="str">
        <f>IF(Table4[[#This Row],[Column159]]=0,"",Table4[Column159])</f>
        <v/>
      </c>
      <c r="FF22" t="str">
        <f>IF(Table4[[#This Row],[Column160]]=0,"",Table4[Column160])</f>
        <v/>
      </c>
      <c r="FG22" t="str">
        <f>IF(Table4[[#This Row],[Column161]]=0,"",Table4[Column161])</f>
        <v/>
      </c>
      <c r="FH22" t="str">
        <f>IF(Table4[[#This Row],[Column162]]=0,"",Table4[Column162])</f>
        <v/>
      </c>
      <c r="FI22" t="str">
        <f>IF(Table4[[#This Row],[Column163]]=0,"",Table4[Column163])</f>
        <v/>
      </c>
      <c r="FJ22" t="str">
        <f>IF(Table4[[#This Row],[Column164]]=0,"",Table4[Column164])</f>
        <v/>
      </c>
      <c r="FK22" t="str">
        <f>IF(Table4[[#This Row],[Column165]]=0,"",Table4[Column165])</f>
        <v/>
      </c>
      <c r="FL22" t="str">
        <f>IF(Table4[[#This Row],[Column166]]=0,"",Table4[Column166])</f>
        <v/>
      </c>
      <c r="FM22" t="str">
        <f>IF(Table4[[#This Row],[Column167]]=0,"",Table4[Column167])</f>
        <v/>
      </c>
      <c r="FN22" t="str">
        <f>IF(Table4[[#This Row],[Column168]]=0,"",Table4[Column168])</f>
        <v/>
      </c>
      <c r="FO22" t="str">
        <f>IF(Table4[[#This Row],[Column169]]=0,"",Table4[Column169])</f>
        <v/>
      </c>
      <c r="FP22" t="str">
        <f>IF(Table4[[#This Row],[Column170]]=0,"",Table4[Column170])</f>
        <v/>
      </c>
      <c r="FQ22" t="str">
        <f>IF(Table4[[#This Row],[Column171]]=0,"",Table4[Column171])</f>
        <v/>
      </c>
      <c r="FR22" t="str">
        <f>IF(Table4[[#This Row],[Column172]]=0,"",Table4[Column172])</f>
        <v/>
      </c>
      <c r="FS22" t="str">
        <f>IF(Table4[[#This Row],[Column173]]=0,"",Table4[Column173])</f>
        <v/>
      </c>
      <c r="FT22" t="str">
        <f>IF(Table4[[#This Row],[Column174]]=0,"",Table4[Column174])</f>
        <v/>
      </c>
      <c r="FU22" t="str">
        <f>IF(Table4[[#This Row],[Column175]]=0,"",Table4[Column175])</f>
        <v/>
      </c>
      <c r="FV22" t="str">
        <f>IF(Table4[[#This Row],[Column176]]=0,"",Table4[Column176])</f>
        <v/>
      </c>
      <c r="FW22" t="str">
        <f>IF(Table4[[#This Row],[Column177]]=0,"",Table4[Column177])</f>
        <v/>
      </c>
      <c r="FX22" t="str">
        <f>IF(Table4[[#This Row],[Column178]]=0,"",Table4[Column178])</f>
        <v/>
      </c>
      <c r="FY22" t="str">
        <f>IF(Table4[[#This Row],[Column179]]=0,"",Table4[Column179])</f>
        <v/>
      </c>
      <c r="FZ22" t="str">
        <f>IF(Table4[[#This Row],[Column180]]=0,"",Table4[Column180])</f>
        <v/>
      </c>
      <c r="GA22" t="str">
        <f>IF(Table4[[#This Row],[Column181]]=0,"",Table4[Column181])</f>
        <v/>
      </c>
      <c r="GB22" t="str">
        <f>IF(Table4[[#This Row],[Column182]]=0,"",Table4[Column182])</f>
        <v/>
      </c>
      <c r="GC22" t="str">
        <f>IF(Table4[[#This Row],[Column183]]=0,"",Table4[Column183])</f>
        <v/>
      </c>
      <c r="GD22" t="str">
        <f>IF(Table4[[#This Row],[Column184]]=0,"",Table4[Column184])</f>
        <v/>
      </c>
      <c r="GE22" t="str">
        <f>IF(Table4[[#This Row],[Column185]]=0,"",Table4[Column185])</f>
        <v/>
      </c>
      <c r="GF22" t="str">
        <f>IF(Table4[[#This Row],[Column186]]=0,"",Table4[Column186])</f>
        <v/>
      </c>
      <c r="GG22" t="str">
        <f>IF(Table4[[#This Row],[Column187]]=0,"",Table4[Column187])</f>
        <v/>
      </c>
      <c r="GH22" t="str">
        <f>IF(Table4[[#This Row],[Column188]]=0,"",Table4[Column188])</f>
        <v/>
      </c>
      <c r="GI22" t="str">
        <f>IF(Table4[[#This Row],[Column189]]=0,"",Table4[Column189])</f>
        <v/>
      </c>
      <c r="GJ22" t="str">
        <f>IF(Table4[[#This Row],[Column190]]=0,"",Table4[Column190])</f>
        <v/>
      </c>
      <c r="GK22" t="str">
        <f>IF(Table4[[#This Row],[Column191]]=0,"",Table4[Column191])</f>
        <v/>
      </c>
      <c r="GL22" t="str">
        <f>IF(Table4[[#This Row],[Column192]]=0,"",Table4[Column192])</f>
        <v/>
      </c>
      <c r="GM22" t="str">
        <f>IF(Table4[[#This Row],[Column193]]=0,"",Table4[Column193])</f>
        <v/>
      </c>
      <c r="GN22" t="str">
        <f>IF(Table4[[#This Row],[Column194]]=0,"",Table4[Column194])</f>
        <v/>
      </c>
      <c r="GO22" t="str">
        <f>IF(Table4[[#This Row],[Column195]]=0,"",Table4[Column195])</f>
        <v/>
      </c>
      <c r="GP22" t="str">
        <f>IF(Table4[[#This Row],[Column196]]=0,"",Table4[Column196])</f>
        <v/>
      </c>
      <c r="GQ22" t="str">
        <f>IF(Table4[[#This Row],[Column197]]=0,"",Table4[Column197])</f>
        <v/>
      </c>
      <c r="GR22" t="str">
        <f>IF(Table4[[#This Row],[Column198]]=0,"",Table4[Column198])</f>
        <v/>
      </c>
      <c r="GS22" t="str">
        <f>IF(Table4[[#This Row],[Column199]]=0,"",Table4[Column199])</f>
        <v/>
      </c>
      <c r="GT22" t="str">
        <f>IF(Table4[[#This Row],[Column200]]=0,"",Table4[Column200])</f>
        <v/>
      </c>
      <c r="GU22" t="str">
        <f>IF(Table4[[#This Row],[Column201]]=0,"",Table4[Column201])</f>
        <v/>
      </c>
      <c r="GV22" t="str">
        <f>IF(Table4[[#This Row],[Column202]]=0,"",Table4[Column202])</f>
        <v/>
      </c>
      <c r="GW22" t="str">
        <f>IF(Table4[[#This Row],[Column203]]=0,"",Table4[Column203])</f>
        <v/>
      </c>
      <c r="GX22" t="str">
        <f>IF(Table4[[#This Row],[Conversions]]=0,"",Table4[Conversions])</f>
        <v/>
      </c>
      <c r="GY22" s="2" t="e">
        <f>Table43[[#This Row],[Conversions]]*B$2</f>
        <v>#VALUE!</v>
      </c>
      <c r="GZ22">
        <f>SUM(COUNTIF(Table43[[#This Row],[Path]:[Column203]],{"*e*","social"}))</f>
        <v>0</v>
      </c>
      <c r="HA22">
        <f>IF(Table43[[#This Row],[Path]]=A$2,1,0)</f>
        <v>0</v>
      </c>
      <c r="HB22">
        <f>IF(Table43[[#This Row],[Path]]=A$3,1,0)</f>
        <v>0</v>
      </c>
      <c r="HC22">
        <f>IF(Table43[[#This Row],[Path]]=A$4,1,0)</f>
        <v>0</v>
      </c>
      <c r="HD22">
        <f>IF(Table43[[#This Row],[Path]]=A$5,1,0)</f>
        <v>0</v>
      </c>
      <c r="HE22">
        <f>IF(Table43[[#This Row],[Path]]=A$6,1,0)</f>
        <v>0</v>
      </c>
      <c r="HF22">
        <f>IF(Table43[[#This Row],[Path]]=A$7,1,0)</f>
        <v>0</v>
      </c>
      <c r="HG22" s="1">
        <f>COUNTIF(Table43[[#This Row],[Path]:[Column203]],A$2)</f>
        <v>0</v>
      </c>
      <c r="HH22" s="1">
        <f>COUNTIF(Table43[[#This Row],[Path]:[Column203]],A$3)</f>
        <v>0</v>
      </c>
      <c r="HI22" s="1">
        <f>COUNTIF(Table43[[#This Row],[Path]:[Column203]],A$4)</f>
        <v>0</v>
      </c>
      <c r="HJ22" s="5">
        <f>COUNTIF(Table43[[#This Row],[Path]:[Column203]],A$5)</f>
        <v>0</v>
      </c>
      <c r="HK22" s="5">
        <f>COUNTIF(Table43[[#This Row],[Path]:[Column203]],A$6)</f>
        <v>0</v>
      </c>
      <c r="HL22" s="5">
        <f>COUNTIF(Table43[[#This Row],[Path]:[Column203]],A$7)</f>
        <v>0</v>
      </c>
      <c r="HM22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22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22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22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22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22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22" s="4" t="e">
        <f>Table43[[#This Row],[IncrementalOrganic Attribution Ratio]]*Table43[[#This Row],[Total Revenue]]</f>
        <v>#VALUE!</v>
      </c>
      <c r="HT22" s="4" t="e">
        <f>Table43[[#This Row],[BrandIntention Attribution Ratio]]*Table43[[#This Row],[Total Revenue]]</f>
        <v>#VALUE!</v>
      </c>
      <c r="HU22" s="4" t="e">
        <f>Table43[[#This Row],[Incrementalcpc Attribution Ratio]]*Table43[[#This Row],[Total Revenue]]</f>
        <v>#VALUE!</v>
      </c>
      <c r="HV22" s="4" t="e">
        <f>Table43[[#This Row],[Feeds Attribution Ratio]]*Table43[[#This Row],[Total Revenue]]</f>
        <v>#VALUE!</v>
      </c>
      <c r="HW22" s="4" t="e">
        <f>Table43[[#This Row],[Referrals Attribution Ratio]]*Table43[[#This Row],[Total Revenue]]</f>
        <v>#VALUE!</v>
      </c>
      <c r="HX22" s="4" t="e">
        <f>Table43[[#This Row],[Social Attribution Ratio]]*Table43[[#This Row],[Total Revenue]]</f>
        <v>#VALUE!</v>
      </c>
      <c r="HY22" s="18">
        <f>SUM(Table43[[#This Row],[IncrementalOrganic Attribution Ratio]:[Social Attribution Ratio]])</f>
        <v>0</v>
      </c>
    </row>
    <row r="23" spans="2:233" x14ac:dyDescent="0.25">
      <c r="B23" t="str">
        <f>IF(Table4[[#This Row],[Path]]=0,"",Table4[Path])</f>
        <v/>
      </c>
      <c r="C23" t="str">
        <f>IF(Table4[[#This Row],[Column1]]=0,"",Table4[Column1])</f>
        <v/>
      </c>
      <c r="D23" t="str">
        <f>IF(Table4[[#This Row],[Column2]]=0,"",Table4[Column2])</f>
        <v/>
      </c>
      <c r="E23" t="str">
        <f>IF(Table4[[#This Row],[Column3]]=0,"",Table4[Column3])</f>
        <v/>
      </c>
      <c r="F23" t="str">
        <f>IF(Table4[[#This Row],[Column4]]=0,"",Table4[Column4])</f>
        <v/>
      </c>
      <c r="G23" t="str">
        <f>IF(Table4[[#This Row],[Column5]]=0,"",Table4[Column5])</f>
        <v/>
      </c>
      <c r="H23" t="str">
        <f>IF(Table4[[#This Row],[Column6]]=0,"",Table4[Column6])</f>
        <v/>
      </c>
      <c r="I23" t="str">
        <f>IF(Table4[[#This Row],[Column7]]=0,"",Table4[Column7])</f>
        <v/>
      </c>
      <c r="J23" t="str">
        <f>IF(Table4[[#This Row],[Column8]]=0,"",Table4[Column8])</f>
        <v/>
      </c>
      <c r="K23" t="str">
        <f>IF(Table4[[#This Row],[Column9]]=0,"",Table4[Column9])</f>
        <v/>
      </c>
      <c r="L23" t="str">
        <f>IF(Table4[[#This Row],[Column10]]=0,"",Table4[Column10])</f>
        <v/>
      </c>
      <c r="M23" t="str">
        <f>IF(Table4[[#This Row],[Column11]]=0,"",Table4[Column11])</f>
        <v/>
      </c>
      <c r="N23" t="str">
        <f>IF(Table4[[#This Row],[Column12]]=0,"",Table4[Column12])</f>
        <v/>
      </c>
      <c r="O23" t="str">
        <f>IF(Table4[[#This Row],[Column13]]=0,"",Table4[Column13])</f>
        <v/>
      </c>
      <c r="P23" t="str">
        <f>IF(Table4[[#This Row],[Column14]]=0,"",Table4[Column14])</f>
        <v/>
      </c>
      <c r="Q23" t="str">
        <f>IF(Table4[[#This Row],[Column15]]=0,"",Table4[Column15])</f>
        <v/>
      </c>
      <c r="R23" t="str">
        <f>IF(Table4[[#This Row],[Column16]]=0,"",Table4[Column16])</f>
        <v/>
      </c>
      <c r="S23" t="str">
        <f>IF(Table4[[#This Row],[Column17]]=0,"",Table4[Column17])</f>
        <v/>
      </c>
      <c r="T23" t="str">
        <f>IF(Table4[[#This Row],[Column18]]=0,"",Table4[Column18])</f>
        <v/>
      </c>
      <c r="U23" t="str">
        <f>IF(Table4[[#This Row],[Column19]]=0,"",Table4[Column19])</f>
        <v/>
      </c>
      <c r="V23" t="str">
        <f>IF(Table4[[#This Row],[Column20]]=0,"",Table4[Column20])</f>
        <v/>
      </c>
      <c r="W23" t="str">
        <f>IF(Table4[[#This Row],[Column21]]=0,"",Table4[Column21])</f>
        <v/>
      </c>
      <c r="X23" t="str">
        <f>IF(Table4[[#This Row],[Column22]]=0,"",Table4[Column22])</f>
        <v/>
      </c>
      <c r="Y23" t="str">
        <f>IF(Table4[[#This Row],[Column23]]=0,"",Table4[Column23])</f>
        <v/>
      </c>
      <c r="Z23" t="str">
        <f>IF(Table4[[#This Row],[Column24]]=0,"",Table4[Column24])</f>
        <v/>
      </c>
      <c r="AA23" t="str">
        <f>IF(Table4[[#This Row],[Column25]]=0,"",Table4[Column25])</f>
        <v/>
      </c>
      <c r="AB23" t="str">
        <f>IF(Table4[[#This Row],[Column26]]=0,"",Table4[Column26])</f>
        <v/>
      </c>
      <c r="AC23" t="str">
        <f>IF(Table4[[#This Row],[Column27]]=0,"",Table4[Column27])</f>
        <v/>
      </c>
      <c r="AD23" t="str">
        <f>IF(Table4[[#This Row],[Column28]]=0,"",Table4[Column28])</f>
        <v/>
      </c>
      <c r="AE23" t="str">
        <f>IF(Table4[[#This Row],[Column29]]=0,"",Table4[Column29])</f>
        <v/>
      </c>
      <c r="AF23" t="str">
        <f>IF(Table4[[#This Row],[Column30]]=0,"",Table4[Column30])</f>
        <v/>
      </c>
      <c r="AG23" t="str">
        <f>IF(Table4[[#This Row],[Column31]]=0,"",Table4[Column31])</f>
        <v/>
      </c>
      <c r="AH23" t="str">
        <f>IF(Table4[[#This Row],[Column32]]=0,"",Table4[Column32])</f>
        <v/>
      </c>
      <c r="AI23" t="str">
        <f>IF(Table4[[#This Row],[Column33]]=0,"",Table4[Column33])</f>
        <v/>
      </c>
      <c r="AJ23" t="str">
        <f>IF(Table4[[#This Row],[Column34]]=0,"",Table4[Column34])</f>
        <v/>
      </c>
      <c r="AK23" t="str">
        <f>IF(Table4[[#This Row],[Column35]]=0,"",Table4[Column35])</f>
        <v/>
      </c>
      <c r="AL23" t="str">
        <f>IF(Table4[[#This Row],[Column36]]=0,"",Table4[Column36])</f>
        <v/>
      </c>
      <c r="AM23" t="str">
        <f>IF(Table4[[#This Row],[Column37]]=0,"",Table4[Column37])</f>
        <v/>
      </c>
      <c r="AN23" t="str">
        <f>IF(Table4[[#This Row],[Column38]]=0,"",Table4[Column38])</f>
        <v/>
      </c>
      <c r="AO23" t="str">
        <f>IF(Table4[[#This Row],[Column39]]=0,"",Table4[Column39])</f>
        <v/>
      </c>
      <c r="AP23" t="str">
        <f>IF(Table4[[#This Row],[Column40]]=0,"",Table4[Column40])</f>
        <v/>
      </c>
      <c r="AQ23" t="str">
        <f>IF(Table4[[#This Row],[Column41]]=0,"",Table4[Column41])</f>
        <v/>
      </c>
      <c r="AR23" t="str">
        <f>IF(Table4[[#This Row],[Column42]]=0,"",Table4[Column42])</f>
        <v/>
      </c>
      <c r="AS23" t="str">
        <f>IF(Table4[[#This Row],[Column43]]=0,"",Table4[Column43])</f>
        <v/>
      </c>
      <c r="AT23" t="str">
        <f>IF(Table4[[#This Row],[Column44]]=0,"",Table4[Column44])</f>
        <v/>
      </c>
      <c r="AU23" t="str">
        <f>IF(Table4[[#This Row],[Column45]]=0,"",Table4[Column45])</f>
        <v/>
      </c>
      <c r="AV23" t="str">
        <f>IF(Table4[[#This Row],[Column46]]=0,"",Table4[Column46])</f>
        <v/>
      </c>
      <c r="AW23" t="str">
        <f>IF(Table4[[#This Row],[Column47]]=0,"",Table4[Column47])</f>
        <v/>
      </c>
      <c r="AX23" t="str">
        <f>IF(Table4[[#This Row],[Column48]]=0,"",Table4[Column48])</f>
        <v/>
      </c>
      <c r="AY23" t="str">
        <f>IF(Table4[[#This Row],[Column49]]=0,"",Table4[Column49])</f>
        <v/>
      </c>
      <c r="AZ23" t="str">
        <f>IF(Table4[[#This Row],[Column50]]=0,"",Table4[Column50])</f>
        <v/>
      </c>
      <c r="BA23" t="str">
        <f>IF(Table4[[#This Row],[Column51]]=0,"",Table4[Column51])</f>
        <v/>
      </c>
      <c r="BB23" t="str">
        <f>IF(Table4[[#This Row],[Column52]]=0,"",Table4[Column52])</f>
        <v/>
      </c>
      <c r="BC23" t="str">
        <f>IF(Table4[[#This Row],[Column53]]=0,"",Table4[Column53])</f>
        <v/>
      </c>
      <c r="BD23" t="str">
        <f>IF(Table4[[#This Row],[Column54]]=0,"",Table4[Column54])</f>
        <v/>
      </c>
      <c r="BE23" t="str">
        <f>IF(Table4[[#This Row],[Column55]]=0,"",Table4[Column55])</f>
        <v/>
      </c>
      <c r="BF23" t="str">
        <f>IF(Table4[[#This Row],[Column56]]=0,"",Table4[Column56])</f>
        <v/>
      </c>
      <c r="BG23" t="str">
        <f>IF(Table4[[#This Row],[Column57]]=0,"",Table4[Column57])</f>
        <v/>
      </c>
      <c r="BH23" t="str">
        <f>IF(Table4[[#This Row],[Column58]]=0,"",Table4[Column58])</f>
        <v/>
      </c>
      <c r="BI23" t="str">
        <f>IF(Table4[[#This Row],[Column59]]=0,"",Table4[Column59])</f>
        <v/>
      </c>
      <c r="BJ23" t="str">
        <f>IF(Table4[[#This Row],[Column60]]=0,"",Table4[Column60])</f>
        <v/>
      </c>
      <c r="BK23" t="str">
        <f>IF(Table4[[#This Row],[Column61]]=0,"",Table4[Column61])</f>
        <v/>
      </c>
      <c r="BL23" t="str">
        <f>IF(Table4[[#This Row],[Column62]]=0,"",Table4[Column62])</f>
        <v/>
      </c>
      <c r="BM23" t="str">
        <f>IF(Table4[[#This Row],[Column63]]=0,"",Table4[Column63])</f>
        <v/>
      </c>
      <c r="BN23" t="str">
        <f>IF(Table4[[#This Row],[Column64]]=0,"",Table4[Column64])</f>
        <v/>
      </c>
      <c r="BO23" t="str">
        <f>IF(Table4[[#This Row],[Column65]]=0,"",Table4[Column65])</f>
        <v/>
      </c>
      <c r="BP23" t="str">
        <f>IF(Table4[[#This Row],[Column66]]=0,"",Table4[Column66])</f>
        <v/>
      </c>
      <c r="BQ23" t="str">
        <f>IF(Table4[[#This Row],[Column67]]=0,"",Table4[Column67])</f>
        <v/>
      </c>
      <c r="BR23" t="str">
        <f>IF(Table4[[#This Row],[Column68]]=0,"",Table4[Column68])</f>
        <v/>
      </c>
      <c r="BS23" t="str">
        <f>IF(Table4[[#This Row],[Column69]]=0,"",Table4[Column69])</f>
        <v/>
      </c>
      <c r="BT23" t="str">
        <f>IF(Table4[[#This Row],[Column70]]=0,"",Table4[Column70])</f>
        <v/>
      </c>
      <c r="BU23" t="str">
        <f>IF(Table4[[#This Row],[Column71]]=0,"",Table4[Column71])</f>
        <v/>
      </c>
      <c r="BV23" t="str">
        <f>IF(Table4[[#This Row],[Column72]]=0,"",Table4[Column72])</f>
        <v/>
      </c>
      <c r="BW23" t="str">
        <f>IF(Table4[[#This Row],[Column73]]=0,"",Table4[Column73])</f>
        <v/>
      </c>
      <c r="BX23" t="str">
        <f>IF(Table4[[#This Row],[Column74]]=0,"",Table4[Column74])</f>
        <v/>
      </c>
      <c r="BY23" t="str">
        <f>IF(Table4[[#This Row],[Column75]]=0,"",Table4[Column75])</f>
        <v/>
      </c>
      <c r="BZ23" t="str">
        <f>IF(Table4[[#This Row],[Column76]]=0,"",Table4[Column76])</f>
        <v/>
      </c>
      <c r="CA23" t="str">
        <f>IF(Table4[[#This Row],[Column77]]=0,"",Table4[Column77])</f>
        <v/>
      </c>
      <c r="CB23" t="str">
        <f>IF(Table4[[#This Row],[Column78]]=0,"",Table4[Column78])</f>
        <v/>
      </c>
      <c r="CC23" t="str">
        <f>IF(Table4[[#This Row],[Column79]]=0,"",Table4[Column79])</f>
        <v/>
      </c>
      <c r="CD23" t="str">
        <f>IF(Table4[[#This Row],[Column80]]=0,"",Table4[Column80])</f>
        <v/>
      </c>
      <c r="CE23" t="str">
        <f>IF(Table4[[#This Row],[Column81]]=0,"",Table4[Column81])</f>
        <v/>
      </c>
      <c r="CF23" t="str">
        <f>IF(Table4[[#This Row],[Column82]]=0,"",Table4[Column82])</f>
        <v/>
      </c>
      <c r="CG23" t="str">
        <f>IF(Table4[[#This Row],[Column83]]=0,"",Table4[Column83])</f>
        <v/>
      </c>
      <c r="CH23" t="str">
        <f>IF(Table4[[#This Row],[Column84]]=0,"",Table4[Column84])</f>
        <v/>
      </c>
      <c r="CI23" t="str">
        <f>IF(Table4[[#This Row],[Column85]]=0,"",Table4[Column85])</f>
        <v/>
      </c>
      <c r="CJ23" t="str">
        <f>IF(Table4[[#This Row],[Column86]]=0,"",Table4[Column86])</f>
        <v/>
      </c>
      <c r="CK23" t="str">
        <f>IF(Table4[[#This Row],[Column87]]=0,"",Table4[Column87])</f>
        <v/>
      </c>
      <c r="CL23" t="str">
        <f>IF(Table4[[#This Row],[Column88]]=0,"",Table4[Column88])</f>
        <v/>
      </c>
      <c r="CM23" t="str">
        <f>IF(Table4[[#This Row],[Column89]]=0,"",Table4[Column89])</f>
        <v/>
      </c>
      <c r="CN23" t="str">
        <f>IF(Table4[[#This Row],[Column90]]=0,"",Table4[Column90])</f>
        <v/>
      </c>
      <c r="CO23" t="str">
        <f>IF(Table4[[#This Row],[Column91]]=0,"",Table4[Column91])</f>
        <v/>
      </c>
      <c r="CP23" t="str">
        <f>IF(Table4[[#This Row],[Column92]]=0,"",Table4[Column92])</f>
        <v/>
      </c>
      <c r="CQ23" t="str">
        <f>IF(Table4[[#This Row],[Column93]]=0,"",Table4[Column93])</f>
        <v/>
      </c>
      <c r="CR23" t="str">
        <f>IF(Table4[[#This Row],[Column94]]=0,"",Table4[Column94])</f>
        <v/>
      </c>
      <c r="CS23" t="str">
        <f>IF(Table4[[#This Row],[Column95]]=0,"",Table4[Column95])</f>
        <v/>
      </c>
      <c r="CT23" t="str">
        <f>IF(Table4[[#This Row],[Column96]]=0,"",Table4[Column96])</f>
        <v/>
      </c>
      <c r="CU23" t="str">
        <f>IF(Table4[[#This Row],[Column97]]=0,"",Table4[Column97])</f>
        <v/>
      </c>
      <c r="CV23" t="str">
        <f>IF(Table4[[#This Row],[Column98]]=0,"",Table4[Column98])</f>
        <v/>
      </c>
      <c r="CW23" t="str">
        <f>IF(Table4[[#This Row],[Column99]]=0,"",Table4[Column99])</f>
        <v/>
      </c>
      <c r="CX23" t="str">
        <f>IF(Table4[[#This Row],[Column100]]=0,"",Table4[Column100])</f>
        <v/>
      </c>
      <c r="CY23" t="str">
        <f>IF(Table4[[#This Row],[Column101]]=0,"",Table4[Column101])</f>
        <v/>
      </c>
      <c r="CZ23" t="str">
        <f>IF(Table4[[#This Row],[Column102]]=0,"",Table4[Column102])</f>
        <v/>
      </c>
      <c r="DA23" t="str">
        <f>IF(Table4[[#This Row],[Column103]]=0,"",Table4[Column103])</f>
        <v/>
      </c>
      <c r="DB23" t="str">
        <f>IF(Table4[[#This Row],[Column104]]=0,"",Table4[Column104])</f>
        <v/>
      </c>
      <c r="DC23" t="str">
        <f>IF(Table4[[#This Row],[Column105]]=0,"",Table4[Column105])</f>
        <v/>
      </c>
      <c r="DD23" t="str">
        <f>IF(Table4[[#This Row],[Column106]]=0,"",Table4[Column106])</f>
        <v/>
      </c>
      <c r="DE23" t="str">
        <f>IF(Table4[[#This Row],[Column107]]=0,"",Table4[Column107])</f>
        <v/>
      </c>
      <c r="DF23" t="str">
        <f>IF(Table4[[#This Row],[Column108]]=0,"",Table4[Column108])</f>
        <v/>
      </c>
      <c r="DG23" t="str">
        <f>IF(Table4[[#This Row],[Column109]]=0,"",Table4[Column109])</f>
        <v/>
      </c>
      <c r="DH23" t="str">
        <f>IF(Table4[[#This Row],[Column110]]=0,"",Table4[Column110])</f>
        <v/>
      </c>
      <c r="DI23" t="str">
        <f>IF(Table4[[#This Row],[Column111]]=0,"",Table4[Column111])</f>
        <v/>
      </c>
      <c r="DJ23" t="str">
        <f>IF(Table4[[#This Row],[Column112]]=0,"",Table4[Column112])</f>
        <v/>
      </c>
      <c r="DK23" t="str">
        <f>IF(Table4[[#This Row],[Column113]]=0,"",Table4[Column113])</f>
        <v/>
      </c>
      <c r="DL23" t="str">
        <f>IF(Table4[[#This Row],[Column114]]=0,"",Table4[Column114])</f>
        <v/>
      </c>
      <c r="DM23" t="str">
        <f>IF(Table4[[#This Row],[Column115]]=0,"",Table4[Column115])</f>
        <v/>
      </c>
      <c r="DN23" t="str">
        <f>IF(Table4[[#This Row],[Column116]]=0,"",Table4[Column116])</f>
        <v/>
      </c>
      <c r="DO23" t="str">
        <f>IF(Table4[[#This Row],[Column117]]=0,"",Table4[Column117])</f>
        <v/>
      </c>
      <c r="DP23" t="str">
        <f>IF(Table4[[#This Row],[Column118]]=0,"",Table4[Column118])</f>
        <v/>
      </c>
      <c r="DQ23" t="str">
        <f>IF(Table4[[#This Row],[Column119]]=0,"",Table4[Column119])</f>
        <v/>
      </c>
      <c r="DR23" t="str">
        <f>IF(Table4[[#This Row],[Column120]]=0,"",Table4[Column120])</f>
        <v/>
      </c>
      <c r="DS23" t="str">
        <f>IF(Table4[[#This Row],[Column121]]=0,"",Table4[Column121])</f>
        <v/>
      </c>
      <c r="DT23" t="str">
        <f>IF(Table4[[#This Row],[Column122]]=0,"",Table4[Column122])</f>
        <v/>
      </c>
      <c r="DU23" t="str">
        <f>IF(Table4[[#This Row],[Column123]]=0,"",Table4[Column123])</f>
        <v/>
      </c>
      <c r="DV23" t="str">
        <f>IF(Table4[[#This Row],[Column124]]=0,"",Table4[Column124])</f>
        <v/>
      </c>
      <c r="DW23" t="str">
        <f>IF(Table4[[#This Row],[Column125]]=0,"",Table4[Column125])</f>
        <v/>
      </c>
      <c r="DX23" t="str">
        <f>IF(Table4[[#This Row],[Column126]]=0,"",Table4[Column126])</f>
        <v/>
      </c>
      <c r="DY23" t="str">
        <f>IF(Table4[[#This Row],[Column127]]=0,"",Table4[Column127])</f>
        <v/>
      </c>
      <c r="DZ23" t="str">
        <f>IF(Table4[[#This Row],[Column128]]=0,"",Table4[Column128])</f>
        <v/>
      </c>
      <c r="EA23" t="str">
        <f>IF(Table4[[#This Row],[Column129]]=0,"",Table4[Column129])</f>
        <v/>
      </c>
      <c r="EB23" t="str">
        <f>IF(Table4[[#This Row],[Column130]]=0,"",Table4[Column130])</f>
        <v/>
      </c>
      <c r="EC23" t="str">
        <f>IF(Table4[[#This Row],[Column131]]=0,"",Table4[Column131])</f>
        <v/>
      </c>
      <c r="ED23" t="str">
        <f>IF(Table4[[#This Row],[Column132]]=0,"",Table4[Column132])</f>
        <v/>
      </c>
      <c r="EE23" t="str">
        <f>IF(Table4[[#This Row],[Column133]]=0,"",Table4[Column133])</f>
        <v/>
      </c>
      <c r="EF23" t="str">
        <f>IF(Table4[[#This Row],[Column134]]=0,"",Table4[Column134])</f>
        <v/>
      </c>
      <c r="EG23" t="str">
        <f>IF(Table4[[#This Row],[Column135]]=0,"",Table4[Column135])</f>
        <v/>
      </c>
      <c r="EH23" t="str">
        <f>IF(Table4[[#This Row],[Column136]]=0,"",Table4[Column136])</f>
        <v/>
      </c>
      <c r="EI23" t="str">
        <f>IF(Table4[[#This Row],[Column137]]=0,"",Table4[Column137])</f>
        <v/>
      </c>
      <c r="EJ23" t="str">
        <f>IF(Table4[[#This Row],[Column138]]=0,"",Table4[Column138])</f>
        <v/>
      </c>
      <c r="EK23" t="str">
        <f>IF(Table4[[#This Row],[Column139]]=0,"",Table4[Column139])</f>
        <v/>
      </c>
      <c r="EL23" t="str">
        <f>IF(Table4[[#This Row],[Column140]]=0,"",Table4[Column140])</f>
        <v/>
      </c>
      <c r="EM23" t="str">
        <f>IF(Table4[[#This Row],[Column141]]=0,"",Table4[Column141])</f>
        <v/>
      </c>
      <c r="EN23" t="str">
        <f>IF(Table4[[#This Row],[Column142]]=0,"",Table4[Column142])</f>
        <v/>
      </c>
      <c r="EO23" t="str">
        <f>IF(Table4[[#This Row],[Column143]]=0,"",Table4[Column143])</f>
        <v/>
      </c>
      <c r="EP23" t="str">
        <f>IF(Table4[[#This Row],[Column144]]=0,"",Table4[Column144])</f>
        <v/>
      </c>
      <c r="EQ23" t="str">
        <f>IF(Table4[[#This Row],[Column145]]=0,"",Table4[Column145])</f>
        <v/>
      </c>
      <c r="ER23" t="str">
        <f>IF(Table4[[#This Row],[Column146]]=0,"",Table4[Column146])</f>
        <v/>
      </c>
      <c r="ES23" t="str">
        <f>IF(Table4[[#This Row],[Column147]]=0,"",Table4[Column147])</f>
        <v/>
      </c>
      <c r="ET23" t="str">
        <f>IF(Table4[[#This Row],[Column148]]=0,"",Table4[Column148])</f>
        <v/>
      </c>
      <c r="EU23" t="str">
        <f>IF(Table4[[#This Row],[Column149]]=0,"",Table4[Column149])</f>
        <v/>
      </c>
      <c r="EV23" t="str">
        <f>IF(Table4[[#This Row],[Column150]]=0,"",Table4[Column150])</f>
        <v/>
      </c>
      <c r="EW23" t="str">
        <f>IF(Table4[[#This Row],[Column151]]=0,"",Table4[Column151])</f>
        <v/>
      </c>
      <c r="EX23" t="str">
        <f>IF(Table4[[#This Row],[Column152]]=0,"",Table4[Column152])</f>
        <v/>
      </c>
      <c r="EY23" t="str">
        <f>IF(Table4[[#This Row],[Column153]]=0,"",Table4[Column153])</f>
        <v/>
      </c>
      <c r="EZ23" t="str">
        <f>IF(Table4[[#This Row],[Column154]]=0,"",Table4[Column154])</f>
        <v/>
      </c>
      <c r="FA23" t="str">
        <f>IF(Table4[[#This Row],[Column155]]=0,"",Table4[Column155])</f>
        <v/>
      </c>
      <c r="FB23" t="str">
        <f>IF(Table4[[#This Row],[Column156]]=0,"",Table4[Column156])</f>
        <v/>
      </c>
      <c r="FC23" t="str">
        <f>IF(Table4[[#This Row],[Column157]]=0,"",Table4[Column157])</f>
        <v/>
      </c>
      <c r="FD23" t="str">
        <f>IF(Table4[[#This Row],[Column158]]=0,"",Table4[Column158])</f>
        <v/>
      </c>
      <c r="FE23" t="str">
        <f>IF(Table4[[#This Row],[Column159]]=0,"",Table4[Column159])</f>
        <v/>
      </c>
      <c r="FF23" t="str">
        <f>IF(Table4[[#This Row],[Column160]]=0,"",Table4[Column160])</f>
        <v/>
      </c>
      <c r="FG23" t="str">
        <f>IF(Table4[[#This Row],[Column161]]=0,"",Table4[Column161])</f>
        <v/>
      </c>
      <c r="FH23" t="str">
        <f>IF(Table4[[#This Row],[Column162]]=0,"",Table4[Column162])</f>
        <v/>
      </c>
      <c r="FI23" t="str">
        <f>IF(Table4[[#This Row],[Column163]]=0,"",Table4[Column163])</f>
        <v/>
      </c>
      <c r="FJ23" t="str">
        <f>IF(Table4[[#This Row],[Column164]]=0,"",Table4[Column164])</f>
        <v/>
      </c>
      <c r="FK23" t="str">
        <f>IF(Table4[[#This Row],[Column165]]=0,"",Table4[Column165])</f>
        <v/>
      </c>
      <c r="FL23" t="str">
        <f>IF(Table4[[#This Row],[Column166]]=0,"",Table4[Column166])</f>
        <v/>
      </c>
      <c r="FM23" t="str">
        <f>IF(Table4[[#This Row],[Column167]]=0,"",Table4[Column167])</f>
        <v/>
      </c>
      <c r="FN23" t="str">
        <f>IF(Table4[[#This Row],[Column168]]=0,"",Table4[Column168])</f>
        <v/>
      </c>
      <c r="FO23" t="str">
        <f>IF(Table4[[#This Row],[Column169]]=0,"",Table4[Column169])</f>
        <v/>
      </c>
      <c r="FP23" t="str">
        <f>IF(Table4[[#This Row],[Column170]]=0,"",Table4[Column170])</f>
        <v/>
      </c>
      <c r="FQ23" t="str">
        <f>IF(Table4[[#This Row],[Column171]]=0,"",Table4[Column171])</f>
        <v/>
      </c>
      <c r="FR23" t="str">
        <f>IF(Table4[[#This Row],[Column172]]=0,"",Table4[Column172])</f>
        <v/>
      </c>
      <c r="FS23" t="str">
        <f>IF(Table4[[#This Row],[Column173]]=0,"",Table4[Column173])</f>
        <v/>
      </c>
      <c r="FT23" t="str">
        <f>IF(Table4[[#This Row],[Column174]]=0,"",Table4[Column174])</f>
        <v/>
      </c>
      <c r="FU23" t="str">
        <f>IF(Table4[[#This Row],[Column175]]=0,"",Table4[Column175])</f>
        <v/>
      </c>
      <c r="FV23" t="str">
        <f>IF(Table4[[#This Row],[Column176]]=0,"",Table4[Column176])</f>
        <v/>
      </c>
      <c r="FW23" t="str">
        <f>IF(Table4[[#This Row],[Column177]]=0,"",Table4[Column177])</f>
        <v/>
      </c>
      <c r="FX23" t="str">
        <f>IF(Table4[[#This Row],[Column178]]=0,"",Table4[Column178])</f>
        <v/>
      </c>
      <c r="FY23" t="str">
        <f>IF(Table4[[#This Row],[Column179]]=0,"",Table4[Column179])</f>
        <v/>
      </c>
      <c r="FZ23" t="str">
        <f>IF(Table4[[#This Row],[Column180]]=0,"",Table4[Column180])</f>
        <v/>
      </c>
      <c r="GA23" t="str">
        <f>IF(Table4[[#This Row],[Column181]]=0,"",Table4[Column181])</f>
        <v/>
      </c>
      <c r="GB23" t="str">
        <f>IF(Table4[[#This Row],[Column182]]=0,"",Table4[Column182])</f>
        <v/>
      </c>
      <c r="GC23" t="str">
        <f>IF(Table4[[#This Row],[Column183]]=0,"",Table4[Column183])</f>
        <v/>
      </c>
      <c r="GD23" t="str">
        <f>IF(Table4[[#This Row],[Column184]]=0,"",Table4[Column184])</f>
        <v/>
      </c>
      <c r="GE23" t="str">
        <f>IF(Table4[[#This Row],[Column185]]=0,"",Table4[Column185])</f>
        <v/>
      </c>
      <c r="GF23" t="str">
        <f>IF(Table4[[#This Row],[Column186]]=0,"",Table4[Column186])</f>
        <v/>
      </c>
      <c r="GG23" t="str">
        <f>IF(Table4[[#This Row],[Column187]]=0,"",Table4[Column187])</f>
        <v/>
      </c>
      <c r="GH23" t="str">
        <f>IF(Table4[[#This Row],[Column188]]=0,"",Table4[Column188])</f>
        <v/>
      </c>
      <c r="GI23" t="str">
        <f>IF(Table4[[#This Row],[Column189]]=0,"",Table4[Column189])</f>
        <v/>
      </c>
      <c r="GJ23" t="str">
        <f>IF(Table4[[#This Row],[Column190]]=0,"",Table4[Column190])</f>
        <v/>
      </c>
      <c r="GK23" t="str">
        <f>IF(Table4[[#This Row],[Column191]]=0,"",Table4[Column191])</f>
        <v/>
      </c>
      <c r="GL23" t="str">
        <f>IF(Table4[[#This Row],[Column192]]=0,"",Table4[Column192])</f>
        <v/>
      </c>
      <c r="GM23" t="str">
        <f>IF(Table4[[#This Row],[Column193]]=0,"",Table4[Column193])</f>
        <v/>
      </c>
      <c r="GN23" t="str">
        <f>IF(Table4[[#This Row],[Column194]]=0,"",Table4[Column194])</f>
        <v/>
      </c>
      <c r="GO23" t="str">
        <f>IF(Table4[[#This Row],[Column195]]=0,"",Table4[Column195])</f>
        <v/>
      </c>
      <c r="GP23" t="str">
        <f>IF(Table4[[#This Row],[Column196]]=0,"",Table4[Column196])</f>
        <v/>
      </c>
      <c r="GQ23" t="str">
        <f>IF(Table4[[#This Row],[Column197]]=0,"",Table4[Column197])</f>
        <v/>
      </c>
      <c r="GR23" t="str">
        <f>IF(Table4[[#This Row],[Column198]]=0,"",Table4[Column198])</f>
        <v/>
      </c>
      <c r="GS23" t="str">
        <f>IF(Table4[[#This Row],[Column199]]=0,"",Table4[Column199])</f>
        <v/>
      </c>
      <c r="GT23" t="str">
        <f>IF(Table4[[#This Row],[Column200]]=0,"",Table4[Column200])</f>
        <v/>
      </c>
      <c r="GU23" t="str">
        <f>IF(Table4[[#This Row],[Column201]]=0,"",Table4[Column201])</f>
        <v/>
      </c>
      <c r="GV23" t="str">
        <f>IF(Table4[[#This Row],[Column202]]=0,"",Table4[Column202])</f>
        <v/>
      </c>
      <c r="GW23" t="str">
        <f>IF(Table4[[#This Row],[Column203]]=0,"",Table4[Column203])</f>
        <v/>
      </c>
      <c r="GX23" t="str">
        <f>IF(Table4[[#This Row],[Conversions]]=0,"",Table4[Conversions])</f>
        <v/>
      </c>
      <c r="GY23" s="2" t="e">
        <f>Table43[[#This Row],[Conversions]]*B$2</f>
        <v>#VALUE!</v>
      </c>
      <c r="GZ23">
        <f>SUM(COUNTIF(Table43[[#This Row],[Path]:[Column203]],{"*e*","social"}))</f>
        <v>0</v>
      </c>
      <c r="HA23">
        <f>IF(Table43[[#This Row],[Path]]=A$2,1,0)</f>
        <v>0</v>
      </c>
      <c r="HB23">
        <f>IF(Table43[[#This Row],[Path]]=A$3,1,0)</f>
        <v>0</v>
      </c>
      <c r="HC23">
        <f>IF(Table43[[#This Row],[Path]]=A$4,1,0)</f>
        <v>0</v>
      </c>
      <c r="HD23">
        <f>IF(Table43[[#This Row],[Path]]=A$5,1,0)</f>
        <v>0</v>
      </c>
      <c r="HE23">
        <f>IF(Table43[[#This Row],[Path]]=A$6,1,0)</f>
        <v>0</v>
      </c>
      <c r="HF23">
        <f>IF(Table43[[#This Row],[Path]]=A$7,1,0)</f>
        <v>0</v>
      </c>
      <c r="HG23" s="1">
        <f>COUNTIF(Table43[[#This Row],[Path]:[Column203]],A$2)</f>
        <v>0</v>
      </c>
      <c r="HH23" s="1">
        <f>COUNTIF(Table43[[#This Row],[Path]:[Column203]],A$3)</f>
        <v>0</v>
      </c>
      <c r="HI23" s="1">
        <f>COUNTIF(Table43[[#This Row],[Path]:[Column203]],A$4)</f>
        <v>0</v>
      </c>
      <c r="HJ23" s="5">
        <f>COUNTIF(Table43[[#This Row],[Path]:[Column203]],A$5)</f>
        <v>0</v>
      </c>
      <c r="HK23" s="5">
        <f>COUNTIF(Table43[[#This Row],[Path]:[Column203]],A$6)</f>
        <v>0</v>
      </c>
      <c r="HL23" s="5">
        <f>COUNTIF(Table43[[#This Row],[Path]:[Column203]],A$7)</f>
        <v>0</v>
      </c>
      <c r="HM23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23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23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23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23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23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23" s="4" t="e">
        <f>Table43[[#This Row],[IncrementalOrganic Attribution Ratio]]*Table43[[#This Row],[Total Revenue]]</f>
        <v>#VALUE!</v>
      </c>
      <c r="HT23" s="4" t="e">
        <f>Table43[[#This Row],[BrandIntention Attribution Ratio]]*Table43[[#This Row],[Total Revenue]]</f>
        <v>#VALUE!</v>
      </c>
      <c r="HU23" s="4" t="e">
        <f>Table43[[#This Row],[Incrementalcpc Attribution Ratio]]*Table43[[#This Row],[Total Revenue]]</f>
        <v>#VALUE!</v>
      </c>
      <c r="HV23" s="4" t="e">
        <f>Table43[[#This Row],[Feeds Attribution Ratio]]*Table43[[#This Row],[Total Revenue]]</f>
        <v>#VALUE!</v>
      </c>
      <c r="HW23" s="4" t="e">
        <f>Table43[[#This Row],[Referrals Attribution Ratio]]*Table43[[#This Row],[Total Revenue]]</f>
        <v>#VALUE!</v>
      </c>
      <c r="HX23" s="4" t="e">
        <f>Table43[[#This Row],[Social Attribution Ratio]]*Table43[[#This Row],[Total Revenue]]</f>
        <v>#VALUE!</v>
      </c>
      <c r="HY23" s="18">
        <f>SUM(Table43[[#This Row],[IncrementalOrganic Attribution Ratio]:[Social Attribution Ratio]])</f>
        <v>0</v>
      </c>
    </row>
    <row r="24" spans="2:233" x14ac:dyDescent="0.25">
      <c r="B24" t="str">
        <f>IF(Table4[[#This Row],[Path]]=0,"",Table4[Path])</f>
        <v/>
      </c>
      <c r="C24" t="str">
        <f>IF(Table4[[#This Row],[Column1]]=0,"",Table4[Column1])</f>
        <v/>
      </c>
      <c r="D24" t="str">
        <f>IF(Table4[[#This Row],[Column2]]=0,"",Table4[Column2])</f>
        <v/>
      </c>
      <c r="E24" t="str">
        <f>IF(Table4[[#This Row],[Column3]]=0,"",Table4[Column3])</f>
        <v/>
      </c>
      <c r="F24" t="str">
        <f>IF(Table4[[#This Row],[Column4]]=0,"",Table4[Column4])</f>
        <v/>
      </c>
      <c r="G24" t="str">
        <f>IF(Table4[[#This Row],[Column5]]=0,"",Table4[Column5])</f>
        <v/>
      </c>
      <c r="H24" t="str">
        <f>IF(Table4[[#This Row],[Column6]]=0,"",Table4[Column6])</f>
        <v/>
      </c>
      <c r="I24" t="str">
        <f>IF(Table4[[#This Row],[Column7]]=0,"",Table4[Column7])</f>
        <v/>
      </c>
      <c r="J24" t="str">
        <f>IF(Table4[[#This Row],[Column8]]=0,"",Table4[Column8])</f>
        <v/>
      </c>
      <c r="K24" t="str">
        <f>IF(Table4[[#This Row],[Column9]]=0,"",Table4[Column9])</f>
        <v/>
      </c>
      <c r="L24" t="str">
        <f>IF(Table4[[#This Row],[Column10]]=0,"",Table4[Column10])</f>
        <v/>
      </c>
      <c r="M24" t="str">
        <f>IF(Table4[[#This Row],[Column11]]=0,"",Table4[Column11])</f>
        <v/>
      </c>
      <c r="N24" t="str">
        <f>IF(Table4[[#This Row],[Column12]]=0,"",Table4[Column12])</f>
        <v/>
      </c>
      <c r="O24" t="str">
        <f>IF(Table4[[#This Row],[Column13]]=0,"",Table4[Column13])</f>
        <v/>
      </c>
      <c r="P24" t="str">
        <f>IF(Table4[[#This Row],[Column14]]=0,"",Table4[Column14])</f>
        <v/>
      </c>
      <c r="Q24" t="str">
        <f>IF(Table4[[#This Row],[Column15]]=0,"",Table4[Column15])</f>
        <v/>
      </c>
      <c r="R24" t="str">
        <f>IF(Table4[[#This Row],[Column16]]=0,"",Table4[Column16])</f>
        <v/>
      </c>
      <c r="S24" t="str">
        <f>IF(Table4[[#This Row],[Column17]]=0,"",Table4[Column17])</f>
        <v/>
      </c>
      <c r="T24" t="str">
        <f>IF(Table4[[#This Row],[Column18]]=0,"",Table4[Column18])</f>
        <v/>
      </c>
      <c r="U24" t="str">
        <f>IF(Table4[[#This Row],[Column19]]=0,"",Table4[Column19])</f>
        <v/>
      </c>
      <c r="V24" t="str">
        <f>IF(Table4[[#This Row],[Column20]]=0,"",Table4[Column20])</f>
        <v/>
      </c>
      <c r="W24" t="str">
        <f>IF(Table4[[#This Row],[Column21]]=0,"",Table4[Column21])</f>
        <v/>
      </c>
      <c r="X24" t="str">
        <f>IF(Table4[[#This Row],[Column22]]=0,"",Table4[Column22])</f>
        <v/>
      </c>
      <c r="Y24" t="str">
        <f>IF(Table4[[#This Row],[Column23]]=0,"",Table4[Column23])</f>
        <v/>
      </c>
      <c r="Z24" t="str">
        <f>IF(Table4[[#This Row],[Column24]]=0,"",Table4[Column24])</f>
        <v/>
      </c>
      <c r="AA24" t="str">
        <f>IF(Table4[[#This Row],[Column25]]=0,"",Table4[Column25])</f>
        <v/>
      </c>
      <c r="AB24" t="str">
        <f>IF(Table4[[#This Row],[Column26]]=0,"",Table4[Column26])</f>
        <v/>
      </c>
      <c r="AC24" t="str">
        <f>IF(Table4[[#This Row],[Column27]]=0,"",Table4[Column27])</f>
        <v/>
      </c>
      <c r="AD24" t="str">
        <f>IF(Table4[[#This Row],[Column28]]=0,"",Table4[Column28])</f>
        <v/>
      </c>
      <c r="AE24" t="str">
        <f>IF(Table4[[#This Row],[Column29]]=0,"",Table4[Column29])</f>
        <v/>
      </c>
      <c r="AF24" t="str">
        <f>IF(Table4[[#This Row],[Column30]]=0,"",Table4[Column30])</f>
        <v/>
      </c>
      <c r="AG24" t="str">
        <f>IF(Table4[[#This Row],[Column31]]=0,"",Table4[Column31])</f>
        <v/>
      </c>
      <c r="AH24" t="str">
        <f>IF(Table4[[#This Row],[Column32]]=0,"",Table4[Column32])</f>
        <v/>
      </c>
      <c r="AI24" t="str">
        <f>IF(Table4[[#This Row],[Column33]]=0,"",Table4[Column33])</f>
        <v/>
      </c>
      <c r="AJ24" t="str">
        <f>IF(Table4[[#This Row],[Column34]]=0,"",Table4[Column34])</f>
        <v/>
      </c>
      <c r="AK24" t="str">
        <f>IF(Table4[[#This Row],[Column35]]=0,"",Table4[Column35])</f>
        <v/>
      </c>
      <c r="AL24" t="str">
        <f>IF(Table4[[#This Row],[Column36]]=0,"",Table4[Column36])</f>
        <v/>
      </c>
      <c r="AM24" t="str">
        <f>IF(Table4[[#This Row],[Column37]]=0,"",Table4[Column37])</f>
        <v/>
      </c>
      <c r="AN24" t="str">
        <f>IF(Table4[[#This Row],[Column38]]=0,"",Table4[Column38])</f>
        <v/>
      </c>
      <c r="AO24" t="str">
        <f>IF(Table4[[#This Row],[Column39]]=0,"",Table4[Column39])</f>
        <v/>
      </c>
      <c r="AP24" t="str">
        <f>IF(Table4[[#This Row],[Column40]]=0,"",Table4[Column40])</f>
        <v/>
      </c>
      <c r="AQ24" t="str">
        <f>IF(Table4[[#This Row],[Column41]]=0,"",Table4[Column41])</f>
        <v/>
      </c>
      <c r="AR24" t="str">
        <f>IF(Table4[[#This Row],[Column42]]=0,"",Table4[Column42])</f>
        <v/>
      </c>
      <c r="AS24" t="str">
        <f>IF(Table4[[#This Row],[Column43]]=0,"",Table4[Column43])</f>
        <v/>
      </c>
      <c r="AT24" t="str">
        <f>IF(Table4[[#This Row],[Column44]]=0,"",Table4[Column44])</f>
        <v/>
      </c>
      <c r="AU24" t="str">
        <f>IF(Table4[[#This Row],[Column45]]=0,"",Table4[Column45])</f>
        <v/>
      </c>
      <c r="AV24" t="str">
        <f>IF(Table4[[#This Row],[Column46]]=0,"",Table4[Column46])</f>
        <v/>
      </c>
      <c r="AW24" t="str">
        <f>IF(Table4[[#This Row],[Column47]]=0,"",Table4[Column47])</f>
        <v/>
      </c>
      <c r="AX24" t="str">
        <f>IF(Table4[[#This Row],[Column48]]=0,"",Table4[Column48])</f>
        <v/>
      </c>
      <c r="AY24" t="str">
        <f>IF(Table4[[#This Row],[Column49]]=0,"",Table4[Column49])</f>
        <v/>
      </c>
      <c r="AZ24" t="str">
        <f>IF(Table4[[#This Row],[Column50]]=0,"",Table4[Column50])</f>
        <v/>
      </c>
      <c r="BA24" t="str">
        <f>IF(Table4[[#This Row],[Column51]]=0,"",Table4[Column51])</f>
        <v/>
      </c>
      <c r="BB24" t="str">
        <f>IF(Table4[[#This Row],[Column52]]=0,"",Table4[Column52])</f>
        <v/>
      </c>
      <c r="BC24" t="str">
        <f>IF(Table4[[#This Row],[Column53]]=0,"",Table4[Column53])</f>
        <v/>
      </c>
      <c r="BD24" t="str">
        <f>IF(Table4[[#This Row],[Column54]]=0,"",Table4[Column54])</f>
        <v/>
      </c>
      <c r="BE24" t="str">
        <f>IF(Table4[[#This Row],[Column55]]=0,"",Table4[Column55])</f>
        <v/>
      </c>
      <c r="BF24" t="str">
        <f>IF(Table4[[#This Row],[Column56]]=0,"",Table4[Column56])</f>
        <v/>
      </c>
      <c r="BG24" t="str">
        <f>IF(Table4[[#This Row],[Column57]]=0,"",Table4[Column57])</f>
        <v/>
      </c>
      <c r="BH24" t="str">
        <f>IF(Table4[[#This Row],[Column58]]=0,"",Table4[Column58])</f>
        <v/>
      </c>
      <c r="BI24" t="str">
        <f>IF(Table4[[#This Row],[Column59]]=0,"",Table4[Column59])</f>
        <v/>
      </c>
      <c r="BJ24" t="str">
        <f>IF(Table4[[#This Row],[Column60]]=0,"",Table4[Column60])</f>
        <v/>
      </c>
      <c r="BK24" t="str">
        <f>IF(Table4[[#This Row],[Column61]]=0,"",Table4[Column61])</f>
        <v/>
      </c>
      <c r="BL24" t="str">
        <f>IF(Table4[[#This Row],[Column62]]=0,"",Table4[Column62])</f>
        <v/>
      </c>
      <c r="BM24" t="str">
        <f>IF(Table4[[#This Row],[Column63]]=0,"",Table4[Column63])</f>
        <v/>
      </c>
      <c r="BN24" t="str">
        <f>IF(Table4[[#This Row],[Column64]]=0,"",Table4[Column64])</f>
        <v/>
      </c>
      <c r="BO24" t="str">
        <f>IF(Table4[[#This Row],[Column65]]=0,"",Table4[Column65])</f>
        <v/>
      </c>
      <c r="BP24" t="str">
        <f>IF(Table4[[#This Row],[Column66]]=0,"",Table4[Column66])</f>
        <v/>
      </c>
      <c r="BQ24" t="str">
        <f>IF(Table4[[#This Row],[Column67]]=0,"",Table4[Column67])</f>
        <v/>
      </c>
      <c r="BR24" t="str">
        <f>IF(Table4[[#This Row],[Column68]]=0,"",Table4[Column68])</f>
        <v/>
      </c>
      <c r="BS24" t="str">
        <f>IF(Table4[[#This Row],[Column69]]=0,"",Table4[Column69])</f>
        <v/>
      </c>
      <c r="BT24" t="str">
        <f>IF(Table4[[#This Row],[Column70]]=0,"",Table4[Column70])</f>
        <v/>
      </c>
      <c r="BU24" t="str">
        <f>IF(Table4[[#This Row],[Column71]]=0,"",Table4[Column71])</f>
        <v/>
      </c>
      <c r="BV24" t="str">
        <f>IF(Table4[[#This Row],[Column72]]=0,"",Table4[Column72])</f>
        <v/>
      </c>
      <c r="BW24" t="str">
        <f>IF(Table4[[#This Row],[Column73]]=0,"",Table4[Column73])</f>
        <v/>
      </c>
      <c r="BX24" t="str">
        <f>IF(Table4[[#This Row],[Column74]]=0,"",Table4[Column74])</f>
        <v/>
      </c>
      <c r="BY24" t="str">
        <f>IF(Table4[[#This Row],[Column75]]=0,"",Table4[Column75])</f>
        <v/>
      </c>
      <c r="BZ24" t="str">
        <f>IF(Table4[[#This Row],[Column76]]=0,"",Table4[Column76])</f>
        <v/>
      </c>
      <c r="CA24" t="str">
        <f>IF(Table4[[#This Row],[Column77]]=0,"",Table4[Column77])</f>
        <v/>
      </c>
      <c r="CB24" t="str">
        <f>IF(Table4[[#This Row],[Column78]]=0,"",Table4[Column78])</f>
        <v/>
      </c>
      <c r="CC24" t="str">
        <f>IF(Table4[[#This Row],[Column79]]=0,"",Table4[Column79])</f>
        <v/>
      </c>
      <c r="CD24" t="str">
        <f>IF(Table4[[#This Row],[Column80]]=0,"",Table4[Column80])</f>
        <v/>
      </c>
      <c r="CE24" t="str">
        <f>IF(Table4[[#This Row],[Column81]]=0,"",Table4[Column81])</f>
        <v/>
      </c>
      <c r="CF24" t="str">
        <f>IF(Table4[[#This Row],[Column82]]=0,"",Table4[Column82])</f>
        <v/>
      </c>
      <c r="CG24" t="str">
        <f>IF(Table4[[#This Row],[Column83]]=0,"",Table4[Column83])</f>
        <v/>
      </c>
      <c r="CH24" t="str">
        <f>IF(Table4[[#This Row],[Column84]]=0,"",Table4[Column84])</f>
        <v/>
      </c>
      <c r="CI24" t="str">
        <f>IF(Table4[[#This Row],[Column85]]=0,"",Table4[Column85])</f>
        <v/>
      </c>
      <c r="CJ24" t="str">
        <f>IF(Table4[[#This Row],[Column86]]=0,"",Table4[Column86])</f>
        <v/>
      </c>
      <c r="CK24" t="str">
        <f>IF(Table4[[#This Row],[Column87]]=0,"",Table4[Column87])</f>
        <v/>
      </c>
      <c r="CL24" t="str">
        <f>IF(Table4[[#This Row],[Column88]]=0,"",Table4[Column88])</f>
        <v/>
      </c>
      <c r="CM24" t="str">
        <f>IF(Table4[[#This Row],[Column89]]=0,"",Table4[Column89])</f>
        <v/>
      </c>
      <c r="CN24" t="str">
        <f>IF(Table4[[#This Row],[Column90]]=0,"",Table4[Column90])</f>
        <v/>
      </c>
      <c r="CO24" t="str">
        <f>IF(Table4[[#This Row],[Column91]]=0,"",Table4[Column91])</f>
        <v/>
      </c>
      <c r="CP24" t="str">
        <f>IF(Table4[[#This Row],[Column92]]=0,"",Table4[Column92])</f>
        <v/>
      </c>
      <c r="CQ24" t="str">
        <f>IF(Table4[[#This Row],[Column93]]=0,"",Table4[Column93])</f>
        <v/>
      </c>
      <c r="CR24" t="str">
        <f>IF(Table4[[#This Row],[Column94]]=0,"",Table4[Column94])</f>
        <v/>
      </c>
      <c r="CS24" t="str">
        <f>IF(Table4[[#This Row],[Column95]]=0,"",Table4[Column95])</f>
        <v/>
      </c>
      <c r="CT24" t="str">
        <f>IF(Table4[[#This Row],[Column96]]=0,"",Table4[Column96])</f>
        <v/>
      </c>
      <c r="CU24" t="str">
        <f>IF(Table4[[#This Row],[Column97]]=0,"",Table4[Column97])</f>
        <v/>
      </c>
      <c r="CV24" t="str">
        <f>IF(Table4[[#This Row],[Column98]]=0,"",Table4[Column98])</f>
        <v/>
      </c>
      <c r="CW24" t="str">
        <f>IF(Table4[[#This Row],[Column99]]=0,"",Table4[Column99])</f>
        <v/>
      </c>
      <c r="CX24" t="str">
        <f>IF(Table4[[#This Row],[Column100]]=0,"",Table4[Column100])</f>
        <v/>
      </c>
      <c r="CY24" t="str">
        <f>IF(Table4[[#This Row],[Column101]]=0,"",Table4[Column101])</f>
        <v/>
      </c>
      <c r="CZ24" t="str">
        <f>IF(Table4[[#This Row],[Column102]]=0,"",Table4[Column102])</f>
        <v/>
      </c>
      <c r="DA24" t="str">
        <f>IF(Table4[[#This Row],[Column103]]=0,"",Table4[Column103])</f>
        <v/>
      </c>
      <c r="DB24" t="str">
        <f>IF(Table4[[#This Row],[Column104]]=0,"",Table4[Column104])</f>
        <v/>
      </c>
      <c r="DC24" t="str">
        <f>IF(Table4[[#This Row],[Column105]]=0,"",Table4[Column105])</f>
        <v/>
      </c>
      <c r="DD24" t="str">
        <f>IF(Table4[[#This Row],[Column106]]=0,"",Table4[Column106])</f>
        <v/>
      </c>
      <c r="DE24" t="str">
        <f>IF(Table4[[#This Row],[Column107]]=0,"",Table4[Column107])</f>
        <v/>
      </c>
      <c r="DF24" t="str">
        <f>IF(Table4[[#This Row],[Column108]]=0,"",Table4[Column108])</f>
        <v/>
      </c>
      <c r="DG24" t="str">
        <f>IF(Table4[[#This Row],[Column109]]=0,"",Table4[Column109])</f>
        <v/>
      </c>
      <c r="DH24" t="str">
        <f>IF(Table4[[#This Row],[Column110]]=0,"",Table4[Column110])</f>
        <v/>
      </c>
      <c r="DI24" t="str">
        <f>IF(Table4[[#This Row],[Column111]]=0,"",Table4[Column111])</f>
        <v/>
      </c>
      <c r="DJ24" t="str">
        <f>IF(Table4[[#This Row],[Column112]]=0,"",Table4[Column112])</f>
        <v/>
      </c>
      <c r="DK24" t="str">
        <f>IF(Table4[[#This Row],[Column113]]=0,"",Table4[Column113])</f>
        <v/>
      </c>
      <c r="DL24" t="str">
        <f>IF(Table4[[#This Row],[Column114]]=0,"",Table4[Column114])</f>
        <v/>
      </c>
      <c r="DM24" t="str">
        <f>IF(Table4[[#This Row],[Column115]]=0,"",Table4[Column115])</f>
        <v/>
      </c>
      <c r="DN24" t="str">
        <f>IF(Table4[[#This Row],[Column116]]=0,"",Table4[Column116])</f>
        <v/>
      </c>
      <c r="DO24" t="str">
        <f>IF(Table4[[#This Row],[Column117]]=0,"",Table4[Column117])</f>
        <v/>
      </c>
      <c r="DP24" t="str">
        <f>IF(Table4[[#This Row],[Column118]]=0,"",Table4[Column118])</f>
        <v/>
      </c>
      <c r="DQ24" t="str">
        <f>IF(Table4[[#This Row],[Column119]]=0,"",Table4[Column119])</f>
        <v/>
      </c>
      <c r="DR24" t="str">
        <f>IF(Table4[[#This Row],[Column120]]=0,"",Table4[Column120])</f>
        <v/>
      </c>
      <c r="DS24" t="str">
        <f>IF(Table4[[#This Row],[Column121]]=0,"",Table4[Column121])</f>
        <v/>
      </c>
      <c r="DT24" t="str">
        <f>IF(Table4[[#This Row],[Column122]]=0,"",Table4[Column122])</f>
        <v/>
      </c>
      <c r="DU24" t="str">
        <f>IF(Table4[[#This Row],[Column123]]=0,"",Table4[Column123])</f>
        <v/>
      </c>
      <c r="DV24" t="str">
        <f>IF(Table4[[#This Row],[Column124]]=0,"",Table4[Column124])</f>
        <v/>
      </c>
      <c r="DW24" t="str">
        <f>IF(Table4[[#This Row],[Column125]]=0,"",Table4[Column125])</f>
        <v/>
      </c>
      <c r="DX24" t="str">
        <f>IF(Table4[[#This Row],[Column126]]=0,"",Table4[Column126])</f>
        <v/>
      </c>
      <c r="DY24" t="str">
        <f>IF(Table4[[#This Row],[Column127]]=0,"",Table4[Column127])</f>
        <v/>
      </c>
      <c r="DZ24" t="str">
        <f>IF(Table4[[#This Row],[Column128]]=0,"",Table4[Column128])</f>
        <v/>
      </c>
      <c r="EA24" t="str">
        <f>IF(Table4[[#This Row],[Column129]]=0,"",Table4[Column129])</f>
        <v/>
      </c>
      <c r="EB24" t="str">
        <f>IF(Table4[[#This Row],[Column130]]=0,"",Table4[Column130])</f>
        <v/>
      </c>
      <c r="EC24" t="str">
        <f>IF(Table4[[#This Row],[Column131]]=0,"",Table4[Column131])</f>
        <v/>
      </c>
      <c r="ED24" t="str">
        <f>IF(Table4[[#This Row],[Column132]]=0,"",Table4[Column132])</f>
        <v/>
      </c>
      <c r="EE24" t="str">
        <f>IF(Table4[[#This Row],[Column133]]=0,"",Table4[Column133])</f>
        <v/>
      </c>
      <c r="EF24" t="str">
        <f>IF(Table4[[#This Row],[Column134]]=0,"",Table4[Column134])</f>
        <v/>
      </c>
      <c r="EG24" t="str">
        <f>IF(Table4[[#This Row],[Column135]]=0,"",Table4[Column135])</f>
        <v/>
      </c>
      <c r="EH24" t="str">
        <f>IF(Table4[[#This Row],[Column136]]=0,"",Table4[Column136])</f>
        <v/>
      </c>
      <c r="EI24" t="str">
        <f>IF(Table4[[#This Row],[Column137]]=0,"",Table4[Column137])</f>
        <v/>
      </c>
      <c r="EJ24" t="str">
        <f>IF(Table4[[#This Row],[Column138]]=0,"",Table4[Column138])</f>
        <v/>
      </c>
      <c r="EK24" t="str">
        <f>IF(Table4[[#This Row],[Column139]]=0,"",Table4[Column139])</f>
        <v/>
      </c>
      <c r="EL24" t="str">
        <f>IF(Table4[[#This Row],[Column140]]=0,"",Table4[Column140])</f>
        <v/>
      </c>
      <c r="EM24" t="str">
        <f>IF(Table4[[#This Row],[Column141]]=0,"",Table4[Column141])</f>
        <v/>
      </c>
      <c r="EN24" t="str">
        <f>IF(Table4[[#This Row],[Column142]]=0,"",Table4[Column142])</f>
        <v/>
      </c>
      <c r="EO24" t="str">
        <f>IF(Table4[[#This Row],[Column143]]=0,"",Table4[Column143])</f>
        <v/>
      </c>
      <c r="EP24" t="str">
        <f>IF(Table4[[#This Row],[Column144]]=0,"",Table4[Column144])</f>
        <v/>
      </c>
      <c r="EQ24" t="str">
        <f>IF(Table4[[#This Row],[Column145]]=0,"",Table4[Column145])</f>
        <v/>
      </c>
      <c r="ER24" t="str">
        <f>IF(Table4[[#This Row],[Column146]]=0,"",Table4[Column146])</f>
        <v/>
      </c>
      <c r="ES24" t="str">
        <f>IF(Table4[[#This Row],[Column147]]=0,"",Table4[Column147])</f>
        <v/>
      </c>
      <c r="ET24" t="str">
        <f>IF(Table4[[#This Row],[Column148]]=0,"",Table4[Column148])</f>
        <v/>
      </c>
      <c r="EU24" t="str">
        <f>IF(Table4[[#This Row],[Column149]]=0,"",Table4[Column149])</f>
        <v/>
      </c>
      <c r="EV24" t="str">
        <f>IF(Table4[[#This Row],[Column150]]=0,"",Table4[Column150])</f>
        <v/>
      </c>
      <c r="EW24" t="str">
        <f>IF(Table4[[#This Row],[Column151]]=0,"",Table4[Column151])</f>
        <v/>
      </c>
      <c r="EX24" t="str">
        <f>IF(Table4[[#This Row],[Column152]]=0,"",Table4[Column152])</f>
        <v/>
      </c>
      <c r="EY24" t="str">
        <f>IF(Table4[[#This Row],[Column153]]=0,"",Table4[Column153])</f>
        <v/>
      </c>
      <c r="EZ24" t="str">
        <f>IF(Table4[[#This Row],[Column154]]=0,"",Table4[Column154])</f>
        <v/>
      </c>
      <c r="FA24" t="str">
        <f>IF(Table4[[#This Row],[Column155]]=0,"",Table4[Column155])</f>
        <v/>
      </c>
      <c r="FB24" t="str">
        <f>IF(Table4[[#This Row],[Column156]]=0,"",Table4[Column156])</f>
        <v/>
      </c>
      <c r="FC24" t="str">
        <f>IF(Table4[[#This Row],[Column157]]=0,"",Table4[Column157])</f>
        <v/>
      </c>
      <c r="FD24" t="str">
        <f>IF(Table4[[#This Row],[Column158]]=0,"",Table4[Column158])</f>
        <v/>
      </c>
      <c r="FE24" t="str">
        <f>IF(Table4[[#This Row],[Column159]]=0,"",Table4[Column159])</f>
        <v/>
      </c>
      <c r="FF24" t="str">
        <f>IF(Table4[[#This Row],[Column160]]=0,"",Table4[Column160])</f>
        <v/>
      </c>
      <c r="FG24" t="str">
        <f>IF(Table4[[#This Row],[Column161]]=0,"",Table4[Column161])</f>
        <v/>
      </c>
      <c r="FH24" t="str">
        <f>IF(Table4[[#This Row],[Column162]]=0,"",Table4[Column162])</f>
        <v/>
      </c>
      <c r="FI24" t="str">
        <f>IF(Table4[[#This Row],[Column163]]=0,"",Table4[Column163])</f>
        <v/>
      </c>
      <c r="FJ24" t="str">
        <f>IF(Table4[[#This Row],[Column164]]=0,"",Table4[Column164])</f>
        <v/>
      </c>
      <c r="FK24" t="str">
        <f>IF(Table4[[#This Row],[Column165]]=0,"",Table4[Column165])</f>
        <v/>
      </c>
      <c r="FL24" t="str">
        <f>IF(Table4[[#This Row],[Column166]]=0,"",Table4[Column166])</f>
        <v/>
      </c>
      <c r="FM24" t="str">
        <f>IF(Table4[[#This Row],[Column167]]=0,"",Table4[Column167])</f>
        <v/>
      </c>
      <c r="FN24" t="str">
        <f>IF(Table4[[#This Row],[Column168]]=0,"",Table4[Column168])</f>
        <v/>
      </c>
      <c r="FO24" t="str">
        <f>IF(Table4[[#This Row],[Column169]]=0,"",Table4[Column169])</f>
        <v/>
      </c>
      <c r="FP24" t="str">
        <f>IF(Table4[[#This Row],[Column170]]=0,"",Table4[Column170])</f>
        <v/>
      </c>
      <c r="FQ24" t="str">
        <f>IF(Table4[[#This Row],[Column171]]=0,"",Table4[Column171])</f>
        <v/>
      </c>
      <c r="FR24" t="str">
        <f>IF(Table4[[#This Row],[Column172]]=0,"",Table4[Column172])</f>
        <v/>
      </c>
      <c r="FS24" t="str">
        <f>IF(Table4[[#This Row],[Column173]]=0,"",Table4[Column173])</f>
        <v/>
      </c>
      <c r="FT24" t="str">
        <f>IF(Table4[[#This Row],[Column174]]=0,"",Table4[Column174])</f>
        <v/>
      </c>
      <c r="FU24" t="str">
        <f>IF(Table4[[#This Row],[Column175]]=0,"",Table4[Column175])</f>
        <v/>
      </c>
      <c r="FV24" t="str">
        <f>IF(Table4[[#This Row],[Column176]]=0,"",Table4[Column176])</f>
        <v/>
      </c>
      <c r="FW24" t="str">
        <f>IF(Table4[[#This Row],[Column177]]=0,"",Table4[Column177])</f>
        <v/>
      </c>
      <c r="FX24" t="str">
        <f>IF(Table4[[#This Row],[Column178]]=0,"",Table4[Column178])</f>
        <v/>
      </c>
      <c r="FY24" t="str">
        <f>IF(Table4[[#This Row],[Column179]]=0,"",Table4[Column179])</f>
        <v/>
      </c>
      <c r="FZ24" t="str">
        <f>IF(Table4[[#This Row],[Column180]]=0,"",Table4[Column180])</f>
        <v/>
      </c>
      <c r="GA24" t="str">
        <f>IF(Table4[[#This Row],[Column181]]=0,"",Table4[Column181])</f>
        <v/>
      </c>
      <c r="GB24" t="str">
        <f>IF(Table4[[#This Row],[Column182]]=0,"",Table4[Column182])</f>
        <v/>
      </c>
      <c r="GC24" t="str">
        <f>IF(Table4[[#This Row],[Column183]]=0,"",Table4[Column183])</f>
        <v/>
      </c>
      <c r="GD24" t="str">
        <f>IF(Table4[[#This Row],[Column184]]=0,"",Table4[Column184])</f>
        <v/>
      </c>
      <c r="GE24" t="str">
        <f>IF(Table4[[#This Row],[Column185]]=0,"",Table4[Column185])</f>
        <v/>
      </c>
      <c r="GF24" t="str">
        <f>IF(Table4[[#This Row],[Column186]]=0,"",Table4[Column186])</f>
        <v/>
      </c>
      <c r="GG24" t="str">
        <f>IF(Table4[[#This Row],[Column187]]=0,"",Table4[Column187])</f>
        <v/>
      </c>
      <c r="GH24" t="str">
        <f>IF(Table4[[#This Row],[Column188]]=0,"",Table4[Column188])</f>
        <v/>
      </c>
      <c r="GI24" t="str">
        <f>IF(Table4[[#This Row],[Column189]]=0,"",Table4[Column189])</f>
        <v/>
      </c>
      <c r="GJ24" t="str">
        <f>IF(Table4[[#This Row],[Column190]]=0,"",Table4[Column190])</f>
        <v/>
      </c>
      <c r="GK24" t="str">
        <f>IF(Table4[[#This Row],[Column191]]=0,"",Table4[Column191])</f>
        <v/>
      </c>
      <c r="GL24" t="str">
        <f>IF(Table4[[#This Row],[Column192]]=0,"",Table4[Column192])</f>
        <v/>
      </c>
      <c r="GM24" t="str">
        <f>IF(Table4[[#This Row],[Column193]]=0,"",Table4[Column193])</f>
        <v/>
      </c>
      <c r="GN24" t="str">
        <f>IF(Table4[[#This Row],[Column194]]=0,"",Table4[Column194])</f>
        <v/>
      </c>
      <c r="GO24" t="str">
        <f>IF(Table4[[#This Row],[Column195]]=0,"",Table4[Column195])</f>
        <v/>
      </c>
      <c r="GP24" t="str">
        <f>IF(Table4[[#This Row],[Column196]]=0,"",Table4[Column196])</f>
        <v/>
      </c>
      <c r="GQ24" t="str">
        <f>IF(Table4[[#This Row],[Column197]]=0,"",Table4[Column197])</f>
        <v/>
      </c>
      <c r="GR24" t="str">
        <f>IF(Table4[[#This Row],[Column198]]=0,"",Table4[Column198])</f>
        <v/>
      </c>
      <c r="GS24" t="str">
        <f>IF(Table4[[#This Row],[Column199]]=0,"",Table4[Column199])</f>
        <v/>
      </c>
      <c r="GT24" t="str">
        <f>IF(Table4[[#This Row],[Column200]]=0,"",Table4[Column200])</f>
        <v/>
      </c>
      <c r="GU24" t="str">
        <f>IF(Table4[[#This Row],[Column201]]=0,"",Table4[Column201])</f>
        <v/>
      </c>
      <c r="GV24" t="str">
        <f>IF(Table4[[#This Row],[Column202]]=0,"",Table4[Column202])</f>
        <v/>
      </c>
      <c r="GW24" t="str">
        <f>IF(Table4[[#This Row],[Column203]]=0,"",Table4[Column203])</f>
        <v/>
      </c>
      <c r="GX24" t="str">
        <f>IF(Table4[[#This Row],[Conversions]]=0,"",Table4[Conversions])</f>
        <v/>
      </c>
      <c r="GY24" s="2" t="e">
        <f>Table43[[#This Row],[Conversions]]*B$2</f>
        <v>#VALUE!</v>
      </c>
      <c r="GZ24">
        <f>SUM(COUNTIF(Table43[[#This Row],[Path]:[Column203]],{"*e*","social"}))</f>
        <v>0</v>
      </c>
      <c r="HA24">
        <f>IF(Table43[[#This Row],[Path]]=A$2,1,0)</f>
        <v>0</v>
      </c>
      <c r="HB24">
        <f>IF(Table43[[#This Row],[Path]]=A$3,1,0)</f>
        <v>0</v>
      </c>
      <c r="HC24">
        <f>IF(Table43[[#This Row],[Path]]=A$4,1,0)</f>
        <v>0</v>
      </c>
      <c r="HD24">
        <f>IF(Table43[[#This Row],[Path]]=A$5,1,0)</f>
        <v>0</v>
      </c>
      <c r="HE24">
        <f>IF(Table43[[#This Row],[Path]]=A$6,1,0)</f>
        <v>0</v>
      </c>
      <c r="HF24">
        <f>IF(Table43[[#This Row],[Path]]=A$7,1,0)</f>
        <v>0</v>
      </c>
      <c r="HG24" s="1">
        <f>COUNTIF(Table43[[#This Row],[Path]:[Column203]],A$2)</f>
        <v>0</v>
      </c>
      <c r="HH24" s="1">
        <f>COUNTIF(Table43[[#This Row],[Path]:[Column203]],A$3)</f>
        <v>0</v>
      </c>
      <c r="HI24" s="1">
        <f>COUNTIF(Table43[[#This Row],[Path]:[Column203]],A$4)</f>
        <v>0</v>
      </c>
      <c r="HJ24" s="5">
        <f>COUNTIF(Table43[[#This Row],[Path]:[Column203]],A$5)</f>
        <v>0</v>
      </c>
      <c r="HK24" s="5">
        <f>COUNTIF(Table43[[#This Row],[Path]:[Column203]],A$6)</f>
        <v>0</v>
      </c>
      <c r="HL24" s="5">
        <f>COUNTIF(Table43[[#This Row],[Path]:[Column203]],A$7)</f>
        <v>0</v>
      </c>
      <c r="HM24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24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24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24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24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24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24" s="4" t="e">
        <f>Table43[[#This Row],[IncrementalOrganic Attribution Ratio]]*Table43[[#This Row],[Total Revenue]]</f>
        <v>#VALUE!</v>
      </c>
      <c r="HT24" s="4" t="e">
        <f>Table43[[#This Row],[BrandIntention Attribution Ratio]]*Table43[[#This Row],[Total Revenue]]</f>
        <v>#VALUE!</v>
      </c>
      <c r="HU24" s="4" t="e">
        <f>Table43[[#This Row],[Incrementalcpc Attribution Ratio]]*Table43[[#This Row],[Total Revenue]]</f>
        <v>#VALUE!</v>
      </c>
      <c r="HV24" s="4" t="e">
        <f>Table43[[#This Row],[Feeds Attribution Ratio]]*Table43[[#This Row],[Total Revenue]]</f>
        <v>#VALUE!</v>
      </c>
      <c r="HW24" s="4" t="e">
        <f>Table43[[#This Row],[Referrals Attribution Ratio]]*Table43[[#This Row],[Total Revenue]]</f>
        <v>#VALUE!</v>
      </c>
      <c r="HX24" s="4" t="e">
        <f>Table43[[#This Row],[Social Attribution Ratio]]*Table43[[#This Row],[Total Revenue]]</f>
        <v>#VALUE!</v>
      </c>
      <c r="HY24" s="18">
        <f>SUM(Table43[[#This Row],[IncrementalOrganic Attribution Ratio]:[Social Attribution Ratio]])</f>
        <v>0</v>
      </c>
    </row>
    <row r="25" spans="2:233" x14ac:dyDescent="0.25">
      <c r="B25" t="str">
        <f>IF(Table4[[#This Row],[Path]]=0,"",Table4[Path])</f>
        <v/>
      </c>
      <c r="C25" t="str">
        <f>IF(Table4[[#This Row],[Column1]]=0,"",Table4[Column1])</f>
        <v/>
      </c>
      <c r="D25" t="str">
        <f>IF(Table4[[#This Row],[Column2]]=0,"",Table4[Column2])</f>
        <v/>
      </c>
      <c r="E25" t="str">
        <f>IF(Table4[[#This Row],[Column3]]=0,"",Table4[Column3])</f>
        <v/>
      </c>
      <c r="F25" t="str">
        <f>IF(Table4[[#This Row],[Column4]]=0,"",Table4[Column4])</f>
        <v/>
      </c>
      <c r="G25" t="str">
        <f>IF(Table4[[#This Row],[Column5]]=0,"",Table4[Column5])</f>
        <v/>
      </c>
      <c r="H25" t="str">
        <f>IF(Table4[[#This Row],[Column6]]=0,"",Table4[Column6])</f>
        <v/>
      </c>
      <c r="I25" t="str">
        <f>IF(Table4[[#This Row],[Column7]]=0,"",Table4[Column7])</f>
        <v/>
      </c>
      <c r="J25" t="str">
        <f>IF(Table4[[#This Row],[Column8]]=0,"",Table4[Column8])</f>
        <v/>
      </c>
      <c r="K25" t="str">
        <f>IF(Table4[[#This Row],[Column9]]=0,"",Table4[Column9])</f>
        <v/>
      </c>
      <c r="L25" t="str">
        <f>IF(Table4[[#This Row],[Column10]]=0,"",Table4[Column10])</f>
        <v/>
      </c>
      <c r="M25" t="str">
        <f>IF(Table4[[#This Row],[Column11]]=0,"",Table4[Column11])</f>
        <v/>
      </c>
      <c r="N25" t="str">
        <f>IF(Table4[[#This Row],[Column12]]=0,"",Table4[Column12])</f>
        <v/>
      </c>
      <c r="O25" t="str">
        <f>IF(Table4[[#This Row],[Column13]]=0,"",Table4[Column13])</f>
        <v/>
      </c>
      <c r="P25" t="str">
        <f>IF(Table4[[#This Row],[Column14]]=0,"",Table4[Column14])</f>
        <v/>
      </c>
      <c r="Q25" t="str">
        <f>IF(Table4[[#This Row],[Column15]]=0,"",Table4[Column15])</f>
        <v/>
      </c>
      <c r="R25" t="str">
        <f>IF(Table4[[#This Row],[Column16]]=0,"",Table4[Column16])</f>
        <v/>
      </c>
      <c r="S25" t="str">
        <f>IF(Table4[[#This Row],[Column17]]=0,"",Table4[Column17])</f>
        <v/>
      </c>
      <c r="T25" t="str">
        <f>IF(Table4[[#This Row],[Column18]]=0,"",Table4[Column18])</f>
        <v/>
      </c>
      <c r="U25" t="str">
        <f>IF(Table4[[#This Row],[Column19]]=0,"",Table4[Column19])</f>
        <v/>
      </c>
      <c r="V25" t="str">
        <f>IF(Table4[[#This Row],[Column20]]=0,"",Table4[Column20])</f>
        <v/>
      </c>
      <c r="W25" t="str">
        <f>IF(Table4[[#This Row],[Column21]]=0,"",Table4[Column21])</f>
        <v/>
      </c>
      <c r="X25" t="str">
        <f>IF(Table4[[#This Row],[Column22]]=0,"",Table4[Column22])</f>
        <v/>
      </c>
      <c r="Y25" t="str">
        <f>IF(Table4[[#This Row],[Column23]]=0,"",Table4[Column23])</f>
        <v/>
      </c>
      <c r="Z25" t="str">
        <f>IF(Table4[[#This Row],[Column24]]=0,"",Table4[Column24])</f>
        <v/>
      </c>
      <c r="AA25" t="str">
        <f>IF(Table4[[#This Row],[Column25]]=0,"",Table4[Column25])</f>
        <v/>
      </c>
      <c r="AB25" t="str">
        <f>IF(Table4[[#This Row],[Column26]]=0,"",Table4[Column26])</f>
        <v/>
      </c>
      <c r="AC25" t="str">
        <f>IF(Table4[[#This Row],[Column27]]=0,"",Table4[Column27])</f>
        <v/>
      </c>
      <c r="AD25" t="str">
        <f>IF(Table4[[#This Row],[Column28]]=0,"",Table4[Column28])</f>
        <v/>
      </c>
      <c r="AE25" t="str">
        <f>IF(Table4[[#This Row],[Column29]]=0,"",Table4[Column29])</f>
        <v/>
      </c>
      <c r="AF25" t="str">
        <f>IF(Table4[[#This Row],[Column30]]=0,"",Table4[Column30])</f>
        <v/>
      </c>
      <c r="AG25" t="str">
        <f>IF(Table4[[#This Row],[Column31]]=0,"",Table4[Column31])</f>
        <v/>
      </c>
      <c r="AH25" t="str">
        <f>IF(Table4[[#This Row],[Column32]]=0,"",Table4[Column32])</f>
        <v/>
      </c>
      <c r="AI25" t="str">
        <f>IF(Table4[[#This Row],[Column33]]=0,"",Table4[Column33])</f>
        <v/>
      </c>
      <c r="AJ25" t="str">
        <f>IF(Table4[[#This Row],[Column34]]=0,"",Table4[Column34])</f>
        <v/>
      </c>
      <c r="AK25" t="str">
        <f>IF(Table4[[#This Row],[Column35]]=0,"",Table4[Column35])</f>
        <v/>
      </c>
      <c r="AL25" t="str">
        <f>IF(Table4[[#This Row],[Column36]]=0,"",Table4[Column36])</f>
        <v/>
      </c>
      <c r="AM25" t="str">
        <f>IF(Table4[[#This Row],[Column37]]=0,"",Table4[Column37])</f>
        <v/>
      </c>
      <c r="AN25" t="str">
        <f>IF(Table4[[#This Row],[Column38]]=0,"",Table4[Column38])</f>
        <v/>
      </c>
      <c r="AO25" t="str">
        <f>IF(Table4[[#This Row],[Column39]]=0,"",Table4[Column39])</f>
        <v/>
      </c>
      <c r="AP25" t="str">
        <f>IF(Table4[[#This Row],[Column40]]=0,"",Table4[Column40])</f>
        <v/>
      </c>
      <c r="AQ25" t="str">
        <f>IF(Table4[[#This Row],[Column41]]=0,"",Table4[Column41])</f>
        <v/>
      </c>
      <c r="AR25" t="str">
        <f>IF(Table4[[#This Row],[Column42]]=0,"",Table4[Column42])</f>
        <v/>
      </c>
      <c r="AS25" t="str">
        <f>IF(Table4[[#This Row],[Column43]]=0,"",Table4[Column43])</f>
        <v/>
      </c>
      <c r="AT25" t="str">
        <f>IF(Table4[[#This Row],[Column44]]=0,"",Table4[Column44])</f>
        <v/>
      </c>
      <c r="AU25" t="str">
        <f>IF(Table4[[#This Row],[Column45]]=0,"",Table4[Column45])</f>
        <v/>
      </c>
      <c r="AV25" t="str">
        <f>IF(Table4[[#This Row],[Column46]]=0,"",Table4[Column46])</f>
        <v/>
      </c>
      <c r="AW25" t="str">
        <f>IF(Table4[[#This Row],[Column47]]=0,"",Table4[Column47])</f>
        <v/>
      </c>
      <c r="AX25" t="str">
        <f>IF(Table4[[#This Row],[Column48]]=0,"",Table4[Column48])</f>
        <v/>
      </c>
      <c r="AY25" t="str">
        <f>IF(Table4[[#This Row],[Column49]]=0,"",Table4[Column49])</f>
        <v/>
      </c>
      <c r="AZ25" t="str">
        <f>IF(Table4[[#This Row],[Column50]]=0,"",Table4[Column50])</f>
        <v/>
      </c>
      <c r="BA25" t="str">
        <f>IF(Table4[[#This Row],[Column51]]=0,"",Table4[Column51])</f>
        <v/>
      </c>
      <c r="BB25" t="str">
        <f>IF(Table4[[#This Row],[Column52]]=0,"",Table4[Column52])</f>
        <v/>
      </c>
      <c r="BC25" t="str">
        <f>IF(Table4[[#This Row],[Column53]]=0,"",Table4[Column53])</f>
        <v/>
      </c>
      <c r="BD25" t="str">
        <f>IF(Table4[[#This Row],[Column54]]=0,"",Table4[Column54])</f>
        <v/>
      </c>
      <c r="BE25" t="str">
        <f>IF(Table4[[#This Row],[Column55]]=0,"",Table4[Column55])</f>
        <v/>
      </c>
      <c r="BF25" t="str">
        <f>IF(Table4[[#This Row],[Column56]]=0,"",Table4[Column56])</f>
        <v/>
      </c>
      <c r="BG25" t="str">
        <f>IF(Table4[[#This Row],[Column57]]=0,"",Table4[Column57])</f>
        <v/>
      </c>
      <c r="BH25" t="str">
        <f>IF(Table4[[#This Row],[Column58]]=0,"",Table4[Column58])</f>
        <v/>
      </c>
      <c r="BI25" t="str">
        <f>IF(Table4[[#This Row],[Column59]]=0,"",Table4[Column59])</f>
        <v/>
      </c>
      <c r="BJ25" t="str">
        <f>IF(Table4[[#This Row],[Column60]]=0,"",Table4[Column60])</f>
        <v/>
      </c>
      <c r="BK25" t="str">
        <f>IF(Table4[[#This Row],[Column61]]=0,"",Table4[Column61])</f>
        <v/>
      </c>
      <c r="BL25" t="str">
        <f>IF(Table4[[#This Row],[Column62]]=0,"",Table4[Column62])</f>
        <v/>
      </c>
      <c r="BM25" t="str">
        <f>IF(Table4[[#This Row],[Column63]]=0,"",Table4[Column63])</f>
        <v/>
      </c>
      <c r="BN25" t="str">
        <f>IF(Table4[[#This Row],[Column64]]=0,"",Table4[Column64])</f>
        <v/>
      </c>
      <c r="BO25" t="str">
        <f>IF(Table4[[#This Row],[Column65]]=0,"",Table4[Column65])</f>
        <v/>
      </c>
      <c r="BP25" t="str">
        <f>IF(Table4[[#This Row],[Column66]]=0,"",Table4[Column66])</f>
        <v/>
      </c>
      <c r="BQ25" t="str">
        <f>IF(Table4[[#This Row],[Column67]]=0,"",Table4[Column67])</f>
        <v/>
      </c>
      <c r="BR25" t="str">
        <f>IF(Table4[[#This Row],[Column68]]=0,"",Table4[Column68])</f>
        <v/>
      </c>
      <c r="BS25" t="str">
        <f>IF(Table4[[#This Row],[Column69]]=0,"",Table4[Column69])</f>
        <v/>
      </c>
      <c r="BT25" t="str">
        <f>IF(Table4[[#This Row],[Column70]]=0,"",Table4[Column70])</f>
        <v/>
      </c>
      <c r="BU25" t="str">
        <f>IF(Table4[[#This Row],[Column71]]=0,"",Table4[Column71])</f>
        <v/>
      </c>
      <c r="BV25" t="str">
        <f>IF(Table4[[#This Row],[Column72]]=0,"",Table4[Column72])</f>
        <v/>
      </c>
      <c r="BW25" t="str">
        <f>IF(Table4[[#This Row],[Column73]]=0,"",Table4[Column73])</f>
        <v/>
      </c>
      <c r="BX25" t="str">
        <f>IF(Table4[[#This Row],[Column74]]=0,"",Table4[Column74])</f>
        <v/>
      </c>
      <c r="BY25" t="str">
        <f>IF(Table4[[#This Row],[Column75]]=0,"",Table4[Column75])</f>
        <v/>
      </c>
      <c r="BZ25" t="str">
        <f>IF(Table4[[#This Row],[Column76]]=0,"",Table4[Column76])</f>
        <v/>
      </c>
      <c r="CA25" t="str">
        <f>IF(Table4[[#This Row],[Column77]]=0,"",Table4[Column77])</f>
        <v/>
      </c>
      <c r="CB25" t="str">
        <f>IF(Table4[[#This Row],[Column78]]=0,"",Table4[Column78])</f>
        <v/>
      </c>
      <c r="CC25" t="str">
        <f>IF(Table4[[#This Row],[Column79]]=0,"",Table4[Column79])</f>
        <v/>
      </c>
      <c r="CD25" t="str">
        <f>IF(Table4[[#This Row],[Column80]]=0,"",Table4[Column80])</f>
        <v/>
      </c>
      <c r="CE25" t="str">
        <f>IF(Table4[[#This Row],[Column81]]=0,"",Table4[Column81])</f>
        <v/>
      </c>
      <c r="CF25" t="str">
        <f>IF(Table4[[#This Row],[Column82]]=0,"",Table4[Column82])</f>
        <v/>
      </c>
      <c r="CG25" t="str">
        <f>IF(Table4[[#This Row],[Column83]]=0,"",Table4[Column83])</f>
        <v/>
      </c>
      <c r="CH25" t="str">
        <f>IF(Table4[[#This Row],[Column84]]=0,"",Table4[Column84])</f>
        <v/>
      </c>
      <c r="CI25" t="str">
        <f>IF(Table4[[#This Row],[Column85]]=0,"",Table4[Column85])</f>
        <v/>
      </c>
      <c r="CJ25" t="str">
        <f>IF(Table4[[#This Row],[Column86]]=0,"",Table4[Column86])</f>
        <v/>
      </c>
      <c r="CK25" t="str">
        <f>IF(Table4[[#This Row],[Column87]]=0,"",Table4[Column87])</f>
        <v/>
      </c>
      <c r="CL25" t="str">
        <f>IF(Table4[[#This Row],[Column88]]=0,"",Table4[Column88])</f>
        <v/>
      </c>
      <c r="CM25" t="str">
        <f>IF(Table4[[#This Row],[Column89]]=0,"",Table4[Column89])</f>
        <v/>
      </c>
      <c r="CN25" t="str">
        <f>IF(Table4[[#This Row],[Column90]]=0,"",Table4[Column90])</f>
        <v/>
      </c>
      <c r="CO25" t="str">
        <f>IF(Table4[[#This Row],[Column91]]=0,"",Table4[Column91])</f>
        <v/>
      </c>
      <c r="CP25" t="str">
        <f>IF(Table4[[#This Row],[Column92]]=0,"",Table4[Column92])</f>
        <v/>
      </c>
      <c r="CQ25" t="str">
        <f>IF(Table4[[#This Row],[Column93]]=0,"",Table4[Column93])</f>
        <v/>
      </c>
      <c r="CR25" t="str">
        <f>IF(Table4[[#This Row],[Column94]]=0,"",Table4[Column94])</f>
        <v/>
      </c>
      <c r="CS25" t="str">
        <f>IF(Table4[[#This Row],[Column95]]=0,"",Table4[Column95])</f>
        <v/>
      </c>
      <c r="CT25" t="str">
        <f>IF(Table4[[#This Row],[Column96]]=0,"",Table4[Column96])</f>
        <v/>
      </c>
      <c r="CU25" t="str">
        <f>IF(Table4[[#This Row],[Column97]]=0,"",Table4[Column97])</f>
        <v/>
      </c>
      <c r="CV25" t="str">
        <f>IF(Table4[[#This Row],[Column98]]=0,"",Table4[Column98])</f>
        <v/>
      </c>
      <c r="CW25" t="str">
        <f>IF(Table4[[#This Row],[Column99]]=0,"",Table4[Column99])</f>
        <v/>
      </c>
      <c r="CX25" t="str">
        <f>IF(Table4[[#This Row],[Column100]]=0,"",Table4[Column100])</f>
        <v/>
      </c>
      <c r="CY25" t="str">
        <f>IF(Table4[[#This Row],[Column101]]=0,"",Table4[Column101])</f>
        <v/>
      </c>
      <c r="CZ25" t="str">
        <f>IF(Table4[[#This Row],[Column102]]=0,"",Table4[Column102])</f>
        <v/>
      </c>
      <c r="DA25" t="str">
        <f>IF(Table4[[#This Row],[Column103]]=0,"",Table4[Column103])</f>
        <v/>
      </c>
      <c r="DB25" t="str">
        <f>IF(Table4[[#This Row],[Column104]]=0,"",Table4[Column104])</f>
        <v/>
      </c>
      <c r="DC25" t="str">
        <f>IF(Table4[[#This Row],[Column105]]=0,"",Table4[Column105])</f>
        <v/>
      </c>
      <c r="DD25" t="str">
        <f>IF(Table4[[#This Row],[Column106]]=0,"",Table4[Column106])</f>
        <v/>
      </c>
      <c r="DE25" t="str">
        <f>IF(Table4[[#This Row],[Column107]]=0,"",Table4[Column107])</f>
        <v/>
      </c>
      <c r="DF25" t="str">
        <f>IF(Table4[[#This Row],[Column108]]=0,"",Table4[Column108])</f>
        <v/>
      </c>
      <c r="DG25" t="str">
        <f>IF(Table4[[#This Row],[Column109]]=0,"",Table4[Column109])</f>
        <v/>
      </c>
      <c r="DH25" t="str">
        <f>IF(Table4[[#This Row],[Column110]]=0,"",Table4[Column110])</f>
        <v/>
      </c>
      <c r="DI25" t="str">
        <f>IF(Table4[[#This Row],[Column111]]=0,"",Table4[Column111])</f>
        <v/>
      </c>
      <c r="DJ25" t="str">
        <f>IF(Table4[[#This Row],[Column112]]=0,"",Table4[Column112])</f>
        <v/>
      </c>
      <c r="DK25" t="str">
        <f>IF(Table4[[#This Row],[Column113]]=0,"",Table4[Column113])</f>
        <v/>
      </c>
      <c r="DL25" t="str">
        <f>IF(Table4[[#This Row],[Column114]]=0,"",Table4[Column114])</f>
        <v/>
      </c>
      <c r="DM25" t="str">
        <f>IF(Table4[[#This Row],[Column115]]=0,"",Table4[Column115])</f>
        <v/>
      </c>
      <c r="DN25" t="str">
        <f>IF(Table4[[#This Row],[Column116]]=0,"",Table4[Column116])</f>
        <v/>
      </c>
      <c r="DO25" t="str">
        <f>IF(Table4[[#This Row],[Column117]]=0,"",Table4[Column117])</f>
        <v/>
      </c>
      <c r="DP25" t="str">
        <f>IF(Table4[[#This Row],[Column118]]=0,"",Table4[Column118])</f>
        <v/>
      </c>
      <c r="DQ25" t="str">
        <f>IF(Table4[[#This Row],[Column119]]=0,"",Table4[Column119])</f>
        <v/>
      </c>
      <c r="DR25" t="str">
        <f>IF(Table4[[#This Row],[Column120]]=0,"",Table4[Column120])</f>
        <v/>
      </c>
      <c r="DS25" t="str">
        <f>IF(Table4[[#This Row],[Column121]]=0,"",Table4[Column121])</f>
        <v/>
      </c>
      <c r="DT25" t="str">
        <f>IF(Table4[[#This Row],[Column122]]=0,"",Table4[Column122])</f>
        <v/>
      </c>
      <c r="DU25" t="str">
        <f>IF(Table4[[#This Row],[Column123]]=0,"",Table4[Column123])</f>
        <v/>
      </c>
      <c r="DV25" t="str">
        <f>IF(Table4[[#This Row],[Column124]]=0,"",Table4[Column124])</f>
        <v/>
      </c>
      <c r="DW25" t="str">
        <f>IF(Table4[[#This Row],[Column125]]=0,"",Table4[Column125])</f>
        <v/>
      </c>
      <c r="DX25" t="str">
        <f>IF(Table4[[#This Row],[Column126]]=0,"",Table4[Column126])</f>
        <v/>
      </c>
      <c r="DY25" t="str">
        <f>IF(Table4[[#This Row],[Column127]]=0,"",Table4[Column127])</f>
        <v/>
      </c>
      <c r="DZ25" t="str">
        <f>IF(Table4[[#This Row],[Column128]]=0,"",Table4[Column128])</f>
        <v/>
      </c>
      <c r="EA25" t="str">
        <f>IF(Table4[[#This Row],[Column129]]=0,"",Table4[Column129])</f>
        <v/>
      </c>
      <c r="EB25" t="str">
        <f>IF(Table4[[#This Row],[Column130]]=0,"",Table4[Column130])</f>
        <v/>
      </c>
      <c r="EC25" t="str">
        <f>IF(Table4[[#This Row],[Column131]]=0,"",Table4[Column131])</f>
        <v/>
      </c>
      <c r="ED25" t="str">
        <f>IF(Table4[[#This Row],[Column132]]=0,"",Table4[Column132])</f>
        <v/>
      </c>
      <c r="EE25" t="str">
        <f>IF(Table4[[#This Row],[Column133]]=0,"",Table4[Column133])</f>
        <v/>
      </c>
      <c r="EF25" t="str">
        <f>IF(Table4[[#This Row],[Column134]]=0,"",Table4[Column134])</f>
        <v/>
      </c>
      <c r="EG25" t="str">
        <f>IF(Table4[[#This Row],[Column135]]=0,"",Table4[Column135])</f>
        <v/>
      </c>
      <c r="EH25" t="str">
        <f>IF(Table4[[#This Row],[Column136]]=0,"",Table4[Column136])</f>
        <v/>
      </c>
      <c r="EI25" t="str">
        <f>IF(Table4[[#This Row],[Column137]]=0,"",Table4[Column137])</f>
        <v/>
      </c>
      <c r="EJ25" t="str">
        <f>IF(Table4[[#This Row],[Column138]]=0,"",Table4[Column138])</f>
        <v/>
      </c>
      <c r="EK25" t="str">
        <f>IF(Table4[[#This Row],[Column139]]=0,"",Table4[Column139])</f>
        <v/>
      </c>
      <c r="EL25" t="str">
        <f>IF(Table4[[#This Row],[Column140]]=0,"",Table4[Column140])</f>
        <v/>
      </c>
      <c r="EM25" t="str">
        <f>IF(Table4[[#This Row],[Column141]]=0,"",Table4[Column141])</f>
        <v/>
      </c>
      <c r="EN25" t="str">
        <f>IF(Table4[[#This Row],[Column142]]=0,"",Table4[Column142])</f>
        <v/>
      </c>
      <c r="EO25" t="str">
        <f>IF(Table4[[#This Row],[Column143]]=0,"",Table4[Column143])</f>
        <v/>
      </c>
      <c r="EP25" t="str">
        <f>IF(Table4[[#This Row],[Column144]]=0,"",Table4[Column144])</f>
        <v/>
      </c>
      <c r="EQ25" t="str">
        <f>IF(Table4[[#This Row],[Column145]]=0,"",Table4[Column145])</f>
        <v/>
      </c>
      <c r="ER25" t="str">
        <f>IF(Table4[[#This Row],[Column146]]=0,"",Table4[Column146])</f>
        <v/>
      </c>
      <c r="ES25" t="str">
        <f>IF(Table4[[#This Row],[Column147]]=0,"",Table4[Column147])</f>
        <v/>
      </c>
      <c r="ET25" t="str">
        <f>IF(Table4[[#This Row],[Column148]]=0,"",Table4[Column148])</f>
        <v/>
      </c>
      <c r="EU25" t="str">
        <f>IF(Table4[[#This Row],[Column149]]=0,"",Table4[Column149])</f>
        <v/>
      </c>
      <c r="EV25" t="str">
        <f>IF(Table4[[#This Row],[Column150]]=0,"",Table4[Column150])</f>
        <v/>
      </c>
      <c r="EW25" t="str">
        <f>IF(Table4[[#This Row],[Column151]]=0,"",Table4[Column151])</f>
        <v/>
      </c>
      <c r="EX25" t="str">
        <f>IF(Table4[[#This Row],[Column152]]=0,"",Table4[Column152])</f>
        <v/>
      </c>
      <c r="EY25" t="str">
        <f>IF(Table4[[#This Row],[Column153]]=0,"",Table4[Column153])</f>
        <v/>
      </c>
      <c r="EZ25" t="str">
        <f>IF(Table4[[#This Row],[Column154]]=0,"",Table4[Column154])</f>
        <v/>
      </c>
      <c r="FA25" t="str">
        <f>IF(Table4[[#This Row],[Column155]]=0,"",Table4[Column155])</f>
        <v/>
      </c>
      <c r="FB25" t="str">
        <f>IF(Table4[[#This Row],[Column156]]=0,"",Table4[Column156])</f>
        <v/>
      </c>
      <c r="FC25" t="str">
        <f>IF(Table4[[#This Row],[Column157]]=0,"",Table4[Column157])</f>
        <v/>
      </c>
      <c r="FD25" t="str">
        <f>IF(Table4[[#This Row],[Column158]]=0,"",Table4[Column158])</f>
        <v/>
      </c>
      <c r="FE25" t="str">
        <f>IF(Table4[[#This Row],[Column159]]=0,"",Table4[Column159])</f>
        <v/>
      </c>
      <c r="FF25" t="str">
        <f>IF(Table4[[#This Row],[Column160]]=0,"",Table4[Column160])</f>
        <v/>
      </c>
      <c r="FG25" t="str">
        <f>IF(Table4[[#This Row],[Column161]]=0,"",Table4[Column161])</f>
        <v/>
      </c>
      <c r="FH25" t="str">
        <f>IF(Table4[[#This Row],[Column162]]=0,"",Table4[Column162])</f>
        <v/>
      </c>
      <c r="FI25" t="str">
        <f>IF(Table4[[#This Row],[Column163]]=0,"",Table4[Column163])</f>
        <v/>
      </c>
      <c r="FJ25" t="str">
        <f>IF(Table4[[#This Row],[Column164]]=0,"",Table4[Column164])</f>
        <v/>
      </c>
      <c r="FK25" t="str">
        <f>IF(Table4[[#This Row],[Column165]]=0,"",Table4[Column165])</f>
        <v/>
      </c>
      <c r="FL25" t="str">
        <f>IF(Table4[[#This Row],[Column166]]=0,"",Table4[Column166])</f>
        <v/>
      </c>
      <c r="FM25" t="str">
        <f>IF(Table4[[#This Row],[Column167]]=0,"",Table4[Column167])</f>
        <v/>
      </c>
      <c r="FN25" t="str">
        <f>IF(Table4[[#This Row],[Column168]]=0,"",Table4[Column168])</f>
        <v/>
      </c>
      <c r="FO25" t="str">
        <f>IF(Table4[[#This Row],[Column169]]=0,"",Table4[Column169])</f>
        <v/>
      </c>
      <c r="FP25" t="str">
        <f>IF(Table4[[#This Row],[Column170]]=0,"",Table4[Column170])</f>
        <v/>
      </c>
      <c r="FQ25" t="str">
        <f>IF(Table4[[#This Row],[Column171]]=0,"",Table4[Column171])</f>
        <v/>
      </c>
      <c r="FR25" t="str">
        <f>IF(Table4[[#This Row],[Column172]]=0,"",Table4[Column172])</f>
        <v/>
      </c>
      <c r="FS25" t="str">
        <f>IF(Table4[[#This Row],[Column173]]=0,"",Table4[Column173])</f>
        <v/>
      </c>
      <c r="FT25" t="str">
        <f>IF(Table4[[#This Row],[Column174]]=0,"",Table4[Column174])</f>
        <v/>
      </c>
      <c r="FU25" t="str">
        <f>IF(Table4[[#This Row],[Column175]]=0,"",Table4[Column175])</f>
        <v/>
      </c>
      <c r="FV25" t="str">
        <f>IF(Table4[[#This Row],[Column176]]=0,"",Table4[Column176])</f>
        <v/>
      </c>
      <c r="FW25" t="str">
        <f>IF(Table4[[#This Row],[Column177]]=0,"",Table4[Column177])</f>
        <v/>
      </c>
      <c r="FX25" t="str">
        <f>IF(Table4[[#This Row],[Column178]]=0,"",Table4[Column178])</f>
        <v/>
      </c>
      <c r="FY25" t="str">
        <f>IF(Table4[[#This Row],[Column179]]=0,"",Table4[Column179])</f>
        <v/>
      </c>
      <c r="FZ25" t="str">
        <f>IF(Table4[[#This Row],[Column180]]=0,"",Table4[Column180])</f>
        <v/>
      </c>
      <c r="GA25" t="str">
        <f>IF(Table4[[#This Row],[Column181]]=0,"",Table4[Column181])</f>
        <v/>
      </c>
      <c r="GB25" t="str">
        <f>IF(Table4[[#This Row],[Column182]]=0,"",Table4[Column182])</f>
        <v/>
      </c>
      <c r="GC25" t="str">
        <f>IF(Table4[[#This Row],[Column183]]=0,"",Table4[Column183])</f>
        <v/>
      </c>
      <c r="GD25" t="str">
        <f>IF(Table4[[#This Row],[Column184]]=0,"",Table4[Column184])</f>
        <v/>
      </c>
      <c r="GE25" t="str">
        <f>IF(Table4[[#This Row],[Column185]]=0,"",Table4[Column185])</f>
        <v/>
      </c>
      <c r="GF25" t="str">
        <f>IF(Table4[[#This Row],[Column186]]=0,"",Table4[Column186])</f>
        <v/>
      </c>
      <c r="GG25" t="str">
        <f>IF(Table4[[#This Row],[Column187]]=0,"",Table4[Column187])</f>
        <v/>
      </c>
      <c r="GH25" t="str">
        <f>IF(Table4[[#This Row],[Column188]]=0,"",Table4[Column188])</f>
        <v/>
      </c>
      <c r="GI25" t="str">
        <f>IF(Table4[[#This Row],[Column189]]=0,"",Table4[Column189])</f>
        <v/>
      </c>
      <c r="GJ25" t="str">
        <f>IF(Table4[[#This Row],[Column190]]=0,"",Table4[Column190])</f>
        <v/>
      </c>
      <c r="GK25" t="str">
        <f>IF(Table4[[#This Row],[Column191]]=0,"",Table4[Column191])</f>
        <v/>
      </c>
      <c r="GL25" t="str">
        <f>IF(Table4[[#This Row],[Column192]]=0,"",Table4[Column192])</f>
        <v/>
      </c>
      <c r="GM25" t="str">
        <f>IF(Table4[[#This Row],[Column193]]=0,"",Table4[Column193])</f>
        <v/>
      </c>
      <c r="GN25" t="str">
        <f>IF(Table4[[#This Row],[Column194]]=0,"",Table4[Column194])</f>
        <v/>
      </c>
      <c r="GO25" t="str">
        <f>IF(Table4[[#This Row],[Column195]]=0,"",Table4[Column195])</f>
        <v/>
      </c>
      <c r="GP25" t="str">
        <f>IF(Table4[[#This Row],[Column196]]=0,"",Table4[Column196])</f>
        <v/>
      </c>
      <c r="GQ25" t="str">
        <f>IF(Table4[[#This Row],[Column197]]=0,"",Table4[Column197])</f>
        <v/>
      </c>
      <c r="GR25" t="str">
        <f>IF(Table4[[#This Row],[Column198]]=0,"",Table4[Column198])</f>
        <v/>
      </c>
      <c r="GS25" t="str">
        <f>IF(Table4[[#This Row],[Column199]]=0,"",Table4[Column199])</f>
        <v/>
      </c>
      <c r="GT25" t="str">
        <f>IF(Table4[[#This Row],[Column200]]=0,"",Table4[Column200])</f>
        <v/>
      </c>
      <c r="GU25" t="str">
        <f>IF(Table4[[#This Row],[Column201]]=0,"",Table4[Column201])</f>
        <v/>
      </c>
      <c r="GV25" t="str">
        <f>IF(Table4[[#This Row],[Column202]]=0,"",Table4[Column202])</f>
        <v/>
      </c>
      <c r="GW25" t="str">
        <f>IF(Table4[[#This Row],[Column203]]=0,"",Table4[Column203])</f>
        <v/>
      </c>
      <c r="GX25" t="str">
        <f>IF(Table4[[#This Row],[Conversions]]=0,"",Table4[Conversions])</f>
        <v/>
      </c>
      <c r="GY25" s="2" t="e">
        <f>Table43[[#This Row],[Conversions]]*B$2</f>
        <v>#VALUE!</v>
      </c>
      <c r="GZ25">
        <f>SUM(COUNTIF(Table43[[#This Row],[Path]:[Column203]],{"*e*","social"}))</f>
        <v>0</v>
      </c>
      <c r="HA25">
        <f>IF(Table43[[#This Row],[Path]]=A$2,1,0)</f>
        <v>0</v>
      </c>
      <c r="HB25">
        <f>IF(Table43[[#This Row],[Path]]=A$3,1,0)</f>
        <v>0</v>
      </c>
      <c r="HC25">
        <f>IF(Table43[[#This Row],[Path]]=A$4,1,0)</f>
        <v>0</v>
      </c>
      <c r="HD25">
        <f>IF(Table43[[#This Row],[Path]]=A$5,1,0)</f>
        <v>0</v>
      </c>
      <c r="HE25">
        <f>IF(Table43[[#This Row],[Path]]=A$6,1,0)</f>
        <v>0</v>
      </c>
      <c r="HF25">
        <f>IF(Table43[[#This Row],[Path]]=A$7,1,0)</f>
        <v>0</v>
      </c>
      <c r="HG25" s="1">
        <f>COUNTIF(Table43[[#This Row],[Path]:[Column203]],A$2)</f>
        <v>0</v>
      </c>
      <c r="HH25" s="1">
        <f>COUNTIF(Table43[[#This Row],[Path]:[Column203]],A$3)</f>
        <v>0</v>
      </c>
      <c r="HI25" s="1">
        <f>COUNTIF(Table43[[#This Row],[Path]:[Column203]],A$4)</f>
        <v>0</v>
      </c>
      <c r="HJ25" s="5">
        <f>COUNTIF(Table43[[#This Row],[Path]:[Column203]],A$5)</f>
        <v>0</v>
      </c>
      <c r="HK25" s="5">
        <f>COUNTIF(Table43[[#This Row],[Path]:[Column203]],A$6)</f>
        <v>0</v>
      </c>
      <c r="HL25" s="5">
        <f>COUNTIF(Table43[[#This Row],[Path]:[Column203]],A$7)</f>
        <v>0</v>
      </c>
      <c r="HM25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25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25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25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25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25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25" s="4" t="e">
        <f>Table43[[#This Row],[IncrementalOrganic Attribution Ratio]]*Table43[[#This Row],[Total Revenue]]</f>
        <v>#VALUE!</v>
      </c>
      <c r="HT25" s="4" t="e">
        <f>Table43[[#This Row],[BrandIntention Attribution Ratio]]*Table43[[#This Row],[Total Revenue]]</f>
        <v>#VALUE!</v>
      </c>
      <c r="HU25" s="4" t="e">
        <f>Table43[[#This Row],[Incrementalcpc Attribution Ratio]]*Table43[[#This Row],[Total Revenue]]</f>
        <v>#VALUE!</v>
      </c>
      <c r="HV25" s="4" t="e">
        <f>Table43[[#This Row],[Feeds Attribution Ratio]]*Table43[[#This Row],[Total Revenue]]</f>
        <v>#VALUE!</v>
      </c>
      <c r="HW25" s="4" t="e">
        <f>Table43[[#This Row],[Referrals Attribution Ratio]]*Table43[[#This Row],[Total Revenue]]</f>
        <v>#VALUE!</v>
      </c>
      <c r="HX25" s="4" t="e">
        <f>Table43[[#This Row],[Social Attribution Ratio]]*Table43[[#This Row],[Total Revenue]]</f>
        <v>#VALUE!</v>
      </c>
      <c r="HY25" s="18">
        <f>SUM(Table43[[#This Row],[IncrementalOrganic Attribution Ratio]:[Social Attribution Ratio]])</f>
        <v>0</v>
      </c>
    </row>
    <row r="26" spans="2:233" x14ac:dyDescent="0.25">
      <c r="B26" t="str">
        <f>IF(Table4[[#This Row],[Path]]=0,"",Table4[Path])</f>
        <v/>
      </c>
      <c r="C26" t="str">
        <f>IF(Table4[[#This Row],[Column1]]=0,"",Table4[Column1])</f>
        <v/>
      </c>
      <c r="D26" t="str">
        <f>IF(Table4[[#This Row],[Column2]]=0,"",Table4[Column2])</f>
        <v/>
      </c>
      <c r="E26" t="str">
        <f>IF(Table4[[#This Row],[Column3]]=0,"",Table4[Column3])</f>
        <v/>
      </c>
      <c r="F26" t="str">
        <f>IF(Table4[[#This Row],[Column4]]=0,"",Table4[Column4])</f>
        <v/>
      </c>
      <c r="G26" t="str">
        <f>IF(Table4[[#This Row],[Column5]]=0,"",Table4[Column5])</f>
        <v/>
      </c>
      <c r="H26" t="str">
        <f>IF(Table4[[#This Row],[Column6]]=0,"",Table4[Column6])</f>
        <v/>
      </c>
      <c r="I26" t="str">
        <f>IF(Table4[[#This Row],[Column7]]=0,"",Table4[Column7])</f>
        <v/>
      </c>
      <c r="J26" t="str">
        <f>IF(Table4[[#This Row],[Column8]]=0,"",Table4[Column8])</f>
        <v/>
      </c>
      <c r="K26" t="str">
        <f>IF(Table4[[#This Row],[Column9]]=0,"",Table4[Column9])</f>
        <v/>
      </c>
      <c r="L26" t="str">
        <f>IF(Table4[[#This Row],[Column10]]=0,"",Table4[Column10])</f>
        <v/>
      </c>
      <c r="M26" t="str">
        <f>IF(Table4[[#This Row],[Column11]]=0,"",Table4[Column11])</f>
        <v/>
      </c>
      <c r="N26" t="str">
        <f>IF(Table4[[#This Row],[Column12]]=0,"",Table4[Column12])</f>
        <v/>
      </c>
      <c r="O26" t="str">
        <f>IF(Table4[[#This Row],[Column13]]=0,"",Table4[Column13])</f>
        <v/>
      </c>
      <c r="P26" t="str">
        <f>IF(Table4[[#This Row],[Column14]]=0,"",Table4[Column14])</f>
        <v/>
      </c>
      <c r="Q26" t="str">
        <f>IF(Table4[[#This Row],[Column15]]=0,"",Table4[Column15])</f>
        <v/>
      </c>
      <c r="R26" t="str">
        <f>IF(Table4[[#This Row],[Column16]]=0,"",Table4[Column16])</f>
        <v/>
      </c>
      <c r="S26" t="str">
        <f>IF(Table4[[#This Row],[Column17]]=0,"",Table4[Column17])</f>
        <v/>
      </c>
      <c r="T26" t="str">
        <f>IF(Table4[[#This Row],[Column18]]=0,"",Table4[Column18])</f>
        <v/>
      </c>
      <c r="U26" t="str">
        <f>IF(Table4[[#This Row],[Column19]]=0,"",Table4[Column19])</f>
        <v/>
      </c>
      <c r="V26" t="str">
        <f>IF(Table4[[#This Row],[Column20]]=0,"",Table4[Column20])</f>
        <v/>
      </c>
      <c r="W26" t="str">
        <f>IF(Table4[[#This Row],[Column21]]=0,"",Table4[Column21])</f>
        <v/>
      </c>
      <c r="X26" t="str">
        <f>IF(Table4[[#This Row],[Column22]]=0,"",Table4[Column22])</f>
        <v/>
      </c>
      <c r="Y26" t="str">
        <f>IF(Table4[[#This Row],[Column23]]=0,"",Table4[Column23])</f>
        <v/>
      </c>
      <c r="Z26" t="str">
        <f>IF(Table4[[#This Row],[Column24]]=0,"",Table4[Column24])</f>
        <v/>
      </c>
      <c r="AA26" t="str">
        <f>IF(Table4[[#This Row],[Column25]]=0,"",Table4[Column25])</f>
        <v/>
      </c>
      <c r="AB26" t="str">
        <f>IF(Table4[[#This Row],[Column26]]=0,"",Table4[Column26])</f>
        <v/>
      </c>
      <c r="AC26" t="str">
        <f>IF(Table4[[#This Row],[Column27]]=0,"",Table4[Column27])</f>
        <v/>
      </c>
      <c r="AD26" t="str">
        <f>IF(Table4[[#This Row],[Column28]]=0,"",Table4[Column28])</f>
        <v/>
      </c>
      <c r="AE26" t="str">
        <f>IF(Table4[[#This Row],[Column29]]=0,"",Table4[Column29])</f>
        <v/>
      </c>
      <c r="AF26" t="str">
        <f>IF(Table4[[#This Row],[Column30]]=0,"",Table4[Column30])</f>
        <v/>
      </c>
      <c r="AG26" t="str">
        <f>IF(Table4[[#This Row],[Column31]]=0,"",Table4[Column31])</f>
        <v/>
      </c>
      <c r="AH26" t="str">
        <f>IF(Table4[[#This Row],[Column32]]=0,"",Table4[Column32])</f>
        <v/>
      </c>
      <c r="AI26" t="str">
        <f>IF(Table4[[#This Row],[Column33]]=0,"",Table4[Column33])</f>
        <v/>
      </c>
      <c r="AJ26" t="str">
        <f>IF(Table4[[#This Row],[Column34]]=0,"",Table4[Column34])</f>
        <v/>
      </c>
      <c r="AK26" t="str">
        <f>IF(Table4[[#This Row],[Column35]]=0,"",Table4[Column35])</f>
        <v/>
      </c>
      <c r="AL26" t="str">
        <f>IF(Table4[[#This Row],[Column36]]=0,"",Table4[Column36])</f>
        <v/>
      </c>
      <c r="AM26" t="str">
        <f>IF(Table4[[#This Row],[Column37]]=0,"",Table4[Column37])</f>
        <v/>
      </c>
      <c r="AN26" t="str">
        <f>IF(Table4[[#This Row],[Column38]]=0,"",Table4[Column38])</f>
        <v/>
      </c>
      <c r="AO26" t="str">
        <f>IF(Table4[[#This Row],[Column39]]=0,"",Table4[Column39])</f>
        <v/>
      </c>
      <c r="AP26" t="str">
        <f>IF(Table4[[#This Row],[Column40]]=0,"",Table4[Column40])</f>
        <v/>
      </c>
      <c r="AQ26" t="str">
        <f>IF(Table4[[#This Row],[Column41]]=0,"",Table4[Column41])</f>
        <v/>
      </c>
      <c r="AR26" t="str">
        <f>IF(Table4[[#This Row],[Column42]]=0,"",Table4[Column42])</f>
        <v/>
      </c>
      <c r="AS26" t="str">
        <f>IF(Table4[[#This Row],[Column43]]=0,"",Table4[Column43])</f>
        <v/>
      </c>
      <c r="AT26" t="str">
        <f>IF(Table4[[#This Row],[Column44]]=0,"",Table4[Column44])</f>
        <v/>
      </c>
      <c r="AU26" t="str">
        <f>IF(Table4[[#This Row],[Column45]]=0,"",Table4[Column45])</f>
        <v/>
      </c>
      <c r="AV26" t="str">
        <f>IF(Table4[[#This Row],[Column46]]=0,"",Table4[Column46])</f>
        <v/>
      </c>
      <c r="AW26" t="str">
        <f>IF(Table4[[#This Row],[Column47]]=0,"",Table4[Column47])</f>
        <v/>
      </c>
      <c r="AX26" t="str">
        <f>IF(Table4[[#This Row],[Column48]]=0,"",Table4[Column48])</f>
        <v/>
      </c>
      <c r="AY26" t="str">
        <f>IF(Table4[[#This Row],[Column49]]=0,"",Table4[Column49])</f>
        <v/>
      </c>
      <c r="AZ26" t="str">
        <f>IF(Table4[[#This Row],[Column50]]=0,"",Table4[Column50])</f>
        <v/>
      </c>
      <c r="BA26" t="str">
        <f>IF(Table4[[#This Row],[Column51]]=0,"",Table4[Column51])</f>
        <v/>
      </c>
      <c r="BB26" t="str">
        <f>IF(Table4[[#This Row],[Column52]]=0,"",Table4[Column52])</f>
        <v/>
      </c>
      <c r="BC26" t="str">
        <f>IF(Table4[[#This Row],[Column53]]=0,"",Table4[Column53])</f>
        <v/>
      </c>
      <c r="BD26" t="str">
        <f>IF(Table4[[#This Row],[Column54]]=0,"",Table4[Column54])</f>
        <v/>
      </c>
      <c r="BE26" t="str">
        <f>IF(Table4[[#This Row],[Column55]]=0,"",Table4[Column55])</f>
        <v/>
      </c>
      <c r="BF26" t="str">
        <f>IF(Table4[[#This Row],[Column56]]=0,"",Table4[Column56])</f>
        <v/>
      </c>
      <c r="BG26" t="str">
        <f>IF(Table4[[#This Row],[Column57]]=0,"",Table4[Column57])</f>
        <v/>
      </c>
      <c r="BH26" t="str">
        <f>IF(Table4[[#This Row],[Column58]]=0,"",Table4[Column58])</f>
        <v/>
      </c>
      <c r="BI26" t="str">
        <f>IF(Table4[[#This Row],[Column59]]=0,"",Table4[Column59])</f>
        <v/>
      </c>
      <c r="BJ26" t="str">
        <f>IF(Table4[[#This Row],[Column60]]=0,"",Table4[Column60])</f>
        <v/>
      </c>
      <c r="BK26" t="str">
        <f>IF(Table4[[#This Row],[Column61]]=0,"",Table4[Column61])</f>
        <v/>
      </c>
      <c r="BL26" t="str">
        <f>IF(Table4[[#This Row],[Column62]]=0,"",Table4[Column62])</f>
        <v/>
      </c>
      <c r="BM26" t="str">
        <f>IF(Table4[[#This Row],[Column63]]=0,"",Table4[Column63])</f>
        <v/>
      </c>
      <c r="BN26" t="str">
        <f>IF(Table4[[#This Row],[Column64]]=0,"",Table4[Column64])</f>
        <v/>
      </c>
      <c r="BO26" t="str">
        <f>IF(Table4[[#This Row],[Column65]]=0,"",Table4[Column65])</f>
        <v/>
      </c>
      <c r="BP26" t="str">
        <f>IF(Table4[[#This Row],[Column66]]=0,"",Table4[Column66])</f>
        <v/>
      </c>
      <c r="BQ26" t="str">
        <f>IF(Table4[[#This Row],[Column67]]=0,"",Table4[Column67])</f>
        <v/>
      </c>
      <c r="BR26" t="str">
        <f>IF(Table4[[#This Row],[Column68]]=0,"",Table4[Column68])</f>
        <v/>
      </c>
      <c r="BS26" t="str">
        <f>IF(Table4[[#This Row],[Column69]]=0,"",Table4[Column69])</f>
        <v/>
      </c>
      <c r="BT26" t="str">
        <f>IF(Table4[[#This Row],[Column70]]=0,"",Table4[Column70])</f>
        <v/>
      </c>
      <c r="BU26" t="str">
        <f>IF(Table4[[#This Row],[Column71]]=0,"",Table4[Column71])</f>
        <v/>
      </c>
      <c r="BV26" t="str">
        <f>IF(Table4[[#This Row],[Column72]]=0,"",Table4[Column72])</f>
        <v/>
      </c>
      <c r="BW26" t="str">
        <f>IF(Table4[[#This Row],[Column73]]=0,"",Table4[Column73])</f>
        <v/>
      </c>
      <c r="BX26" t="str">
        <f>IF(Table4[[#This Row],[Column74]]=0,"",Table4[Column74])</f>
        <v/>
      </c>
      <c r="BY26" t="str">
        <f>IF(Table4[[#This Row],[Column75]]=0,"",Table4[Column75])</f>
        <v/>
      </c>
      <c r="BZ26" t="str">
        <f>IF(Table4[[#This Row],[Column76]]=0,"",Table4[Column76])</f>
        <v/>
      </c>
      <c r="CA26" t="str">
        <f>IF(Table4[[#This Row],[Column77]]=0,"",Table4[Column77])</f>
        <v/>
      </c>
      <c r="CB26" t="str">
        <f>IF(Table4[[#This Row],[Column78]]=0,"",Table4[Column78])</f>
        <v/>
      </c>
      <c r="CC26" t="str">
        <f>IF(Table4[[#This Row],[Column79]]=0,"",Table4[Column79])</f>
        <v/>
      </c>
      <c r="CD26" t="str">
        <f>IF(Table4[[#This Row],[Column80]]=0,"",Table4[Column80])</f>
        <v/>
      </c>
      <c r="CE26" t="str">
        <f>IF(Table4[[#This Row],[Column81]]=0,"",Table4[Column81])</f>
        <v/>
      </c>
      <c r="CF26" t="str">
        <f>IF(Table4[[#This Row],[Column82]]=0,"",Table4[Column82])</f>
        <v/>
      </c>
      <c r="CG26" t="str">
        <f>IF(Table4[[#This Row],[Column83]]=0,"",Table4[Column83])</f>
        <v/>
      </c>
      <c r="CH26" t="str">
        <f>IF(Table4[[#This Row],[Column84]]=0,"",Table4[Column84])</f>
        <v/>
      </c>
      <c r="CI26" t="str">
        <f>IF(Table4[[#This Row],[Column85]]=0,"",Table4[Column85])</f>
        <v/>
      </c>
      <c r="CJ26" t="str">
        <f>IF(Table4[[#This Row],[Column86]]=0,"",Table4[Column86])</f>
        <v/>
      </c>
      <c r="CK26" t="str">
        <f>IF(Table4[[#This Row],[Column87]]=0,"",Table4[Column87])</f>
        <v/>
      </c>
      <c r="CL26" t="str">
        <f>IF(Table4[[#This Row],[Column88]]=0,"",Table4[Column88])</f>
        <v/>
      </c>
      <c r="CM26" t="str">
        <f>IF(Table4[[#This Row],[Column89]]=0,"",Table4[Column89])</f>
        <v/>
      </c>
      <c r="CN26" t="str">
        <f>IF(Table4[[#This Row],[Column90]]=0,"",Table4[Column90])</f>
        <v/>
      </c>
      <c r="CO26" t="str">
        <f>IF(Table4[[#This Row],[Column91]]=0,"",Table4[Column91])</f>
        <v/>
      </c>
      <c r="CP26" t="str">
        <f>IF(Table4[[#This Row],[Column92]]=0,"",Table4[Column92])</f>
        <v/>
      </c>
      <c r="CQ26" t="str">
        <f>IF(Table4[[#This Row],[Column93]]=0,"",Table4[Column93])</f>
        <v/>
      </c>
      <c r="CR26" t="str">
        <f>IF(Table4[[#This Row],[Column94]]=0,"",Table4[Column94])</f>
        <v/>
      </c>
      <c r="CS26" t="str">
        <f>IF(Table4[[#This Row],[Column95]]=0,"",Table4[Column95])</f>
        <v/>
      </c>
      <c r="CT26" t="str">
        <f>IF(Table4[[#This Row],[Column96]]=0,"",Table4[Column96])</f>
        <v/>
      </c>
      <c r="CU26" t="str">
        <f>IF(Table4[[#This Row],[Column97]]=0,"",Table4[Column97])</f>
        <v/>
      </c>
      <c r="CV26" t="str">
        <f>IF(Table4[[#This Row],[Column98]]=0,"",Table4[Column98])</f>
        <v/>
      </c>
      <c r="CW26" t="str">
        <f>IF(Table4[[#This Row],[Column99]]=0,"",Table4[Column99])</f>
        <v/>
      </c>
      <c r="CX26" t="str">
        <f>IF(Table4[[#This Row],[Column100]]=0,"",Table4[Column100])</f>
        <v/>
      </c>
      <c r="CY26" t="str">
        <f>IF(Table4[[#This Row],[Column101]]=0,"",Table4[Column101])</f>
        <v/>
      </c>
      <c r="CZ26" t="str">
        <f>IF(Table4[[#This Row],[Column102]]=0,"",Table4[Column102])</f>
        <v/>
      </c>
      <c r="DA26" t="str">
        <f>IF(Table4[[#This Row],[Column103]]=0,"",Table4[Column103])</f>
        <v/>
      </c>
      <c r="DB26" t="str">
        <f>IF(Table4[[#This Row],[Column104]]=0,"",Table4[Column104])</f>
        <v/>
      </c>
      <c r="DC26" t="str">
        <f>IF(Table4[[#This Row],[Column105]]=0,"",Table4[Column105])</f>
        <v/>
      </c>
      <c r="DD26" t="str">
        <f>IF(Table4[[#This Row],[Column106]]=0,"",Table4[Column106])</f>
        <v/>
      </c>
      <c r="DE26" t="str">
        <f>IF(Table4[[#This Row],[Column107]]=0,"",Table4[Column107])</f>
        <v/>
      </c>
      <c r="DF26" t="str">
        <f>IF(Table4[[#This Row],[Column108]]=0,"",Table4[Column108])</f>
        <v/>
      </c>
      <c r="DG26" t="str">
        <f>IF(Table4[[#This Row],[Column109]]=0,"",Table4[Column109])</f>
        <v/>
      </c>
      <c r="DH26" t="str">
        <f>IF(Table4[[#This Row],[Column110]]=0,"",Table4[Column110])</f>
        <v/>
      </c>
      <c r="DI26" t="str">
        <f>IF(Table4[[#This Row],[Column111]]=0,"",Table4[Column111])</f>
        <v/>
      </c>
      <c r="DJ26" t="str">
        <f>IF(Table4[[#This Row],[Column112]]=0,"",Table4[Column112])</f>
        <v/>
      </c>
      <c r="DK26" t="str">
        <f>IF(Table4[[#This Row],[Column113]]=0,"",Table4[Column113])</f>
        <v/>
      </c>
      <c r="DL26" t="str">
        <f>IF(Table4[[#This Row],[Column114]]=0,"",Table4[Column114])</f>
        <v/>
      </c>
      <c r="DM26" t="str">
        <f>IF(Table4[[#This Row],[Column115]]=0,"",Table4[Column115])</f>
        <v/>
      </c>
      <c r="DN26" t="str">
        <f>IF(Table4[[#This Row],[Column116]]=0,"",Table4[Column116])</f>
        <v/>
      </c>
      <c r="DO26" t="str">
        <f>IF(Table4[[#This Row],[Column117]]=0,"",Table4[Column117])</f>
        <v/>
      </c>
      <c r="DP26" t="str">
        <f>IF(Table4[[#This Row],[Column118]]=0,"",Table4[Column118])</f>
        <v/>
      </c>
      <c r="DQ26" t="str">
        <f>IF(Table4[[#This Row],[Column119]]=0,"",Table4[Column119])</f>
        <v/>
      </c>
      <c r="DR26" t="str">
        <f>IF(Table4[[#This Row],[Column120]]=0,"",Table4[Column120])</f>
        <v/>
      </c>
      <c r="DS26" t="str">
        <f>IF(Table4[[#This Row],[Column121]]=0,"",Table4[Column121])</f>
        <v/>
      </c>
      <c r="DT26" t="str">
        <f>IF(Table4[[#This Row],[Column122]]=0,"",Table4[Column122])</f>
        <v/>
      </c>
      <c r="DU26" t="str">
        <f>IF(Table4[[#This Row],[Column123]]=0,"",Table4[Column123])</f>
        <v/>
      </c>
      <c r="DV26" t="str">
        <f>IF(Table4[[#This Row],[Column124]]=0,"",Table4[Column124])</f>
        <v/>
      </c>
      <c r="DW26" t="str">
        <f>IF(Table4[[#This Row],[Column125]]=0,"",Table4[Column125])</f>
        <v/>
      </c>
      <c r="DX26" t="str">
        <f>IF(Table4[[#This Row],[Column126]]=0,"",Table4[Column126])</f>
        <v/>
      </c>
      <c r="DY26" t="str">
        <f>IF(Table4[[#This Row],[Column127]]=0,"",Table4[Column127])</f>
        <v/>
      </c>
      <c r="DZ26" t="str">
        <f>IF(Table4[[#This Row],[Column128]]=0,"",Table4[Column128])</f>
        <v/>
      </c>
      <c r="EA26" t="str">
        <f>IF(Table4[[#This Row],[Column129]]=0,"",Table4[Column129])</f>
        <v/>
      </c>
      <c r="EB26" t="str">
        <f>IF(Table4[[#This Row],[Column130]]=0,"",Table4[Column130])</f>
        <v/>
      </c>
      <c r="EC26" t="str">
        <f>IF(Table4[[#This Row],[Column131]]=0,"",Table4[Column131])</f>
        <v/>
      </c>
      <c r="ED26" t="str">
        <f>IF(Table4[[#This Row],[Column132]]=0,"",Table4[Column132])</f>
        <v/>
      </c>
      <c r="EE26" t="str">
        <f>IF(Table4[[#This Row],[Column133]]=0,"",Table4[Column133])</f>
        <v/>
      </c>
      <c r="EF26" t="str">
        <f>IF(Table4[[#This Row],[Column134]]=0,"",Table4[Column134])</f>
        <v/>
      </c>
      <c r="EG26" t="str">
        <f>IF(Table4[[#This Row],[Column135]]=0,"",Table4[Column135])</f>
        <v/>
      </c>
      <c r="EH26" t="str">
        <f>IF(Table4[[#This Row],[Column136]]=0,"",Table4[Column136])</f>
        <v/>
      </c>
      <c r="EI26" t="str">
        <f>IF(Table4[[#This Row],[Column137]]=0,"",Table4[Column137])</f>
        <v/>
      </c>
      <c r="EJ26" t="str">
        <f>IF(Table4[[#This Row],[Column138]]=0,"",Table4[Column138])</f>
        <v/>
      </c>
      <c r="EK26" t="str">
        <f>IF(Table4[[#This Row],[Column139]]=0,"",Table4[Column139])</f>
        <v/>
      </c>
      <c r="EL26" t="str">
        <f>IF(Table4[[#This Row],[Column140]]=0,"",Table4[Column140])</f>
        <v/>
      </c>
      <c r="EM26" t="str">
        <f>IF(Table4[[#This Row],[Column141]]=0,"",Table4[Column141])</f>
        <v/>
      </c>
      <c r="EN26" t="str">
        <f>IF(Table4[[#This Row],[Column142]]=0,"",Table4[Column142])</f>
        <v/>
      </c>
      <c r="EO26" t="str">
        <f>IF(Table4[[#This Row],[Column143]]=0,"",Table4[Column143])</f>
        <v/>
      </c>
      <c r="EP26" t="str">
        <f>IF(Table4[[#This Row],[Column144]]=0,"",Table4[Column144])</f>
        <v/>
      </c>
      <c r="EQ26" t="str">
        <f>IF(Table4[[#This Row],[Column145]]=0,"",Table4[Column145])</f>
        <v/>
      </c>
      <c r="ER26" t="str">
        <f>IF(Table4[[#This Row],[Column146]]=0,"",Table4[Column146])</f>
        <v/>
      </c>
      <c r="ES26" t="str">
        <f>IF(Table4[[#This Row],[Column147]]=0,"",Table4[Column147])</f>
        <v/>
      </c>
      <c r="ET26" t="str">
        <f>IF(Table4[[#This Row],[Column148]]=0,"",Table4[Column148])</f>
        <v/>
      </c>
      <c r="EU26" t="str">
        <f>IF(Table4[[#This Row],[Column149]]=0,"",Table4[Column149])</f>
        <v/>
      </c>
      <c r="EV26" t="str">
        <f>IF(Table4[[#This Row],[Column150]]=0,"",Table4[Column150])</f>
        <v/>
      </c>
      <c r="EW26" t="str">
        <f>IF(Table4[[#This Row],[Column151]]=0,"",Table4[Column151])</f>
        <v/>
      </c>
      <c r="EX26" t="str">
        <f>IF(Table4[[#This Row],[Column152]]=0,"",Table4[Column152])</f>
        <v/>
      </c>
      <c r="EY26" t="str">
        <f>IF(Table4[[#This Row],[Column153]]=0,"",Table4[Column153])</f>
        <v/>
      </c>
      <c r="EZ26" t="str">
        <f>IF(Table4[[#This Row],[Column154]]=0,"",Table4[Column154])</f>
        <v/>
      </c>
      <c r="FA26" t="str">
        <f>IF(Table4[[#This Row],[Column155]]=0,"",Table4[Column155])</f>
        <v/>
      </c>
      <c r="FB26" t="str">
        <f>IF(Table4[[#This Row],[Column156]]=0,"",Table4[Column156])</f>
        <v/>
      </c>
      <c r="FC26" t="str">
        <f>IF(Table4[[#This Row],[Column157]]=0,"",Table4[Column157])</f>
        <v/>
      </c>
      <c r="FD26" t="str">
        <f>IF(Table4[[#This Row],[Column158]]=0,"",Table4[Column158])</f>
        <v/>
      </c>
      <c r="FE26" t="str">
        <f>IF(Table4[[#This Row],[Column159]]=0,"",Table4[Column159])</f>
        <v/>
      </c>
      <c r="FF26" t="str">
        <f>IF(Table4[[#This Row],[Column160]]=0,"",Table4[Column160])</f>
        <v/>
      </c>
      <c r="FG26" t="str">
        <f>IF(Table4[[#This Row],[Column161]]=0,"",Table4[Column161])</f>
        <v/>
      </c>
      <c r="FH26" t="str">
        <f>IF(Table4[[#This Row],[Column162]]=0,"",Table4[Column162])</f>
        <v/>
      </c>
      <c r="FI26" t="str">
        <f>IF(Table4[[#This Row],[Column163]]=0,"",Table4[Column163])</f>
        <v/>
      </c>
      <c r="FJ26" t="str">
        <f>IF(Table4[[#This Row],[Column164]]=0,"",Table4[Column164])</f>
        <v/>
      </c>
      <c r="FK26" t="str">
        <f>IF(Table4[[#This Row],[Column165]]=0,"",Table4[Column165])</f>
        <v/>
      </c>
      <c r="FL26" t="str">
        <f>IF(Table4[[#This Row],[Column166]]=0,"",Table4[Column166])</f>
        <v/>
      </c>
      <c r="FM26" t="str">
        <f>IF(Table4[[#This Row],[Column167]]=0,"",Table4[Column167])</f>
        <v/>
      </c>
      <c r="FN26" t="str">
        <f>IF(Table4[[#This Row],[Column168]]=0,"",Table4[Column168])</f>
        <v/>
      </c>
      <c r="FO26" t="str">
        <f>IF(Table4[[#This Row],[Column169]]=0,"",Table4[Column169])</f>
        <v/>
      </c>
      <c r="FP26" t="str">
        <f>IF(Table4[[#This Row],[Column170]]=0,"",Table4[Column170])</f>
        <v/>
      </c>
      <c r="FQ26" t="str">
        <f>IF(Table4[[#This Row],[Column171]]=0,"",Table4[Column171])</f>
        <v/>
      </c>
      <c r="FR26" t="str">
        <f>IF(Table4[[#This Row],[Column172]]=0,"",Table4[Column172])</f>
        <v/>
      </c>
      <c r="FS26" t="str">
        <f>IF(Table4[[#This Row],[Column173]]=0,"",Table4[Column173])</f>
        <v/>
      </c>
      <c r="FT26" t="str">
        <f>IF(Table4[[#This Row],[Column174]]=0,"",Table4[Column174])</f>
        <v/>
      </c>
      <c r="FU26" t="str">
        <f>IF(Table4[[#This Row],[Column175]]=0,"",Table4[Column175])</f>
        <v/>
      </c>
      <c r="FV26" t="str">
        <f>IF(Table4[[#This Row],[Column176]]=0,"",Table4[Column176])</f>
        <v/>
      </c>
      <c r="FW26" t="str">
        <f>IF(Table4[[#This Row],[Column177]]=0,"",Table4[Column177])</f>
        <v/>
      </c>
      <c r="FX26" t="str">
        <f>IF(Table4[[#This Row],[Column178]]=0,"",Table4[Column178])</f>
        <v/>
      </c>
      <c r="FY26" t="str">
        <f>IF(Table4[[#This Row],[Column179]]=0,"",Table4[Column179])</f>
        <v/>
      </c>
      <c r="FZ26" t="str">
        <f>IF(Table4[[#This Row],[Column180]]=0,"",Table4[Column180])</f>
        <v/>
      </c>
      <c r="GA26" t="str">
        <f>IF(Table4[[#This Row],[Column181]]=0,"",Table4[Column181])</f>
        <v/>
      </c>
      <c r="GB26" t="str">
        <f>IF(Table4[[#This Row],[Column182]]=0,"",Table4[Column182])</f>
        <v/>
      </c>
      <c r="GC26" t="str">
        <f>IF(Table4[[#This Row],[Column183]]=0,"",Table4[Column183])</f>
        <v/>
      </c>
      <c r="GD26" t="str">
        <f>IF(Table4[[#This Row],[Column184]]=0,"",Table4[Column184])</f>
        <v/>
      </c>
      <c r="GE26" t="str">
        <f>IF(Table4[[#This Row],[Column185]]=0,"",Table4[Column185])</f>
        <v/>
      </c>
      <c r="GF26" t="str">
        <f>IF(Table4[[#This Row],[Column186]]=0,"",Table4[Column186])</f>
        <v/>
      </c>
      <c r="GG26" t="str">
        <f>IF(Table4[[#This Row],[Column187]]=0,"",Table4[Column187])</f>
        <v/>
      </c>
      <c r="GH26" t="str">
        <f>IF(Table4[[#This Row],[Column188]]=0,"",Table4[Column188])</f>
        <v/>
      </c>
      <c r="GI26" t="str">
        <f>IF(Table4[[#This Row],[Column189]]=0,"",Table4[Column189])</f>
        <v/>
      </c>
      <c r="GJ26" t="str">
        <f>IF(Table4[[#This Row],[Column190]]=0,"",Table4[Column190])</f>
        <v/>
      </c>
      <c r="GK26" t="str">
        <f>IF(Table4[[#This Row],[Column191]]=0,"",Table4[Column191])</f>
        <v/>
      </c>
      <c r="GL26" t="str">
        <f>IF(Table4[[#This Row],[Column192]]=0,"",Table4[Column192])</f>
        <v/>
      </c>
      <c r="GM26" t="str">
        <f>IF(Table4[[#This Row],[Column193]]=0,"",Table4[Column193])</f>
        <v/>
      </c>
      <c r="GN26" t="str">
        <f>IF(Table4[[#This Row],[Column194]]=0,"",Table4[Column194])</f>
        <v/>
      </c>
      <c r="GO26" t="str">
        <f>IF(Table4[[#This Row],[Column195]]=0,"",Table4[Column195])</f>
        <v/>
      </c>
      <c r="GP26" t="str">
        <f>IF(Table4[[#This Row],[Column196]]=0,"",Table4[Column196])</f>
        <v/>
      </c>
      <c r="GQ26" t="str">
        <f>IF(Table4[[#This Row],[Column197]]=0,"",Table4[Column197])</f>
        <v/>
      </c>
      <c r="GR26" t="str">
        <f>IF(Table4[[#This Row],[Column198]]=0,"",Table4[Column198])</f>
        <v/>
      </c>
      <c r="GS26" t="str">
        <f>IF(Table4[[#This Row],[Column199]]=0,"",Table4[Column199])</f>
        <v/>
      </c>
      <c r="GT26" t="str">
        <f>IF(Table4[[#This Row],[Column200]]=0,"",Table4[Column200])</f>
        <v/>
      </c>
      <c r="GU26" t="str">
        <f>IF(Table4[[#This Row],[Column201]]=0,"",Table4[Column201])</f>
        <v/>
      </c>
      <c r="GV26" t="str">
        <f>IF(Table4[[#This Row],[Column202]]=0,"",Table4[Column202])</f>
        <v/>
      </c>
      <c r="GW26" t="str">
        <f>IF(Table4[[#This Row],[Column203]]=0,"",Table4[Column203])</f>
        <v/>
      </c>
      <c r="GX26" t="str">
        <f>IF(Table4[[#This Row],[Conversions]]=0,"",Table4[Conversions])</f>
        <v/>
      </c>
      <c r="GY26" s="2" t="e">
        <f>Table43[[#This Row],[Conversions]]*B$2</f>
        <v>#VALUE!</v>
      </c>
      <c r="GZ26">
        <f>SUM(COUNTIF(Table43[[#This Row],[Path]:[Column203]],{"*e*","social"}))</f>
        <v>0</v>
      </c>
      <c r="HA26">
        <f>IF(Table43[[#This Row],[Path]]=A$2,1,0)</f>
        <v>0</v>
      </c>
      <c r="HB26">
        <f>IF(Table43[[#This Row],[Path]]=A$3,1,0)</f>
        <v>0</v>
      </c>
      <c r="HC26">
        <f>IF(Table43[[#This Row],[Path]]=A$4,1,0)</f>
        <v>0</v>
      </c>
      <c r="HD26">
        <f>IF(Table43[[#This Row],[Path]]=A$5,1,0)</f>
        <v>0</v>
      </c>
      <c r="HE26">
        <f>IF(Table43[[#This Row],[Path]]=A$6,1,0)</f>
        <v>0</v>
      </c>
      <c r="HF26">
        <f>IF(Table43[[#This Row],[Path]]=A$7,1,0)</f>
        <v>0</v>
      </c>
      <c r="HG26" s="1">
        <f>COUNTIF(Table43[[#This Row],[Path]:[Column203]],A$2)</f>
        <v>0</v>
      </c>
      <c r="HH26" s="1">
        <f>COUNTIF(Table43[[#This Row],[Path]:[Column203]],A$3)</f>
        <v>0</v>
      </c>
      <c r="HI26" s="1">
        <f>COUNTIF(Table43[[#This Row],[Path]:[Column203]],A$4)</f>
        <v>0</v>
      </c>
      <c r="HJ26" s="5">
        <f>COUNTIF(Table43[[#This Row],[Path]:[Column203]],A$5)</f>
        <v>0</v>
      </c>
      <c r="HK26" s="5">
        <f>COUNTIF(Table43[[#This Row],[Path]:[Column203]],A$6)</f>
        <v>0</v>
      </c>
      <c r="HL26" s="5">
        <f>COUNTIF(Table43[[#This Row],[Path]:[Column203]],A$7)</f>
        <v>0</v>
      </c>
      <c r="HM26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26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26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26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26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26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26" s="4" t="e">
        <f>Table43[[#This Row],[IncrementalOrganic Attribution Ratio]]*Table43[[#This Row],[Total Revenue]]</f>
        <v>#VALUE!</v>
      </c>
      <c r="HT26" s="4" t="e">
        <f>Table43[[#This Row],[BrandIntention Attribution Ratio]]*Table43[[#This Row],[Total Revenue]]</f>
        <v>#VALUE!</v>
      </c>
      <c r="HU26" s="4" t="e">
        <f>Table43[[#This Row],[Incrementalcpc Attribution Ratio]]*Table43[[#This Row],[Total Revenue]]</f>
        <v>#VALUE!</v>
      </c>
      <c r="HV26" s="4" t="e">
        <f>Table43[[#This Row],[Feeds Attribution Ratio]]*Table43[[#This Row],[Total Revenue]]</f>
        <v>#VALUE!</v>
      </c>
      <c r="HW26" s="4" t="e">
        <f>Table43[[#This Row],[Referrals Attribution Ratio]]*Table43[[#This Row],[Total Revenue]]</f>
        <v>#VALUE!</v>
      </c>
      <c r="HX26" s="4" t="e">
        <f>Table43[[#This Row],[Social Attribution Ratio]]*Table43[[#This Row],[Total Revenue]]</f>
        <v>#VALUE!</v>
      </c>
      <c r="HY26" s="18">
        <f>SUM(Table43[[#This Row],[IncrementalOrganic Attribution Ratio]:[Social Attribution Ratio]])</f>
        <v>0</v>
      </c>
    </row>
    <row r="27" spans="2:233" x14ac:dyDescent="0.25">
      <c r="B27" t="str">
        <f>IF(Table4[[#This Row],[Path]]=0,"",Table4[Path])</f>
        <v/>
      </c>
      <c r="C27" t="str">
        <f>IF(Table4[[#This Row],[Column1]]=0,"",Table4[Column1])</f>
        <v/>
      </c>
      <c r="D27" t="str">
        <f>IF(Table4[[#This Row],[Column2]]=0,"",Table4[Column2])</f>
        <v/>
      </c>
      <c r="E27" t="str">
        <f>IF(Table4[[#This Row],[Column3]]=0,"",Table4[Column3])</f>
        <v/>
      </c>
      <c r="F27" t="str">
        <f>IF(Table4[[#This Row],[Column4]]=0,"",Table4[Column4])</f>
        <v/>
      </c>
      <c r="G27" t="str">
        <f>IF(Table4[[#This Row],[Column5]]=0,"",Table4[Column5])</f>
        <v/>
      </c>
      <c r="H27" t="str">
        <f>IF(Table4[[#This Row],[Column6]]=0,"",Table4[Column6])</f>
        <v/>
      </c>
      <c r="I27" t="str">
        <f>IF(Table4[[#This Row],[Column7]]=0,"",Table4[Column7])</f>
        <v/>
      </c>
      <c r="J27" t="str">
        <f>IF(Table4[[#This Row],[Column8]]=0,"",Table4[Column8])</f>
        <v/>
      </c>
      <c r="K27" t="str">
        <f>IF(Table4[[#This Row],[Column9]]=0,"",Table4[Column9])</f>
        <v/>
      </c>
      <c r="L27" t="str">
        <f>IF(Table4[[#This Row],[Column10]]=0,"",Table4[Column10])</f>
        <v/>
      </c>
      <c r="M27" t="str">
        <f>IF(Table4[[#This Row],[Column11]]=0,"",Table4[Column11])</f>
        <v/>
      </c>
      <c r="N27" t="str">
        <f>IF(Table4[[#This Row],[Column12]]=0,"",Table4[Column12])</f>
        <v/>
      </c>
      <c r="O27" t="str">
        <f>IF(Table4[[#This Row],[Column13]]=0,"",Table4[Column13])</f>
        <v/>
      </c>
      <c r="P27" t="str">
        <f>IF(Table4[[#This Row],[Column14]]=0,"",Table4[Column14])</f>
        <v/>
      </c>
      <c r="Q27" t="str">
        <f>IF(Table4[[#This Row],[Column15]]=0,"",Table4[Column15])</f>
        <v/>
      </c>
      <c r="R27" t="str">
        <f>IF(Table4[[#This Row],[Column16]]=0,"",Table4[Column16])</f>
        <v/>
      </c>
      <c r="S27" t="str">
        <f>IF(Table4[[#This Row],[Column17]]=0,"",Table4[Column17])</f>
        <v/>
      </c>
      <c r="T27" t="str">
        <f>IF(Table4[[#This Row],[Column18]]=0,"",Table4[Column18])</f>
        <v/>
      </c>
      <c r="U27" t="str">
        <f>IF(Table4[[#This Row],[Column19]]=0,"",Table4[Column19])</f>
        <v/>
      </c>
      <c r="V27" t="str">
        <f>IF(Table4[[#This Row],[Column20]]=0,"",Table4[Column20])</f>
        <v/>
      </c>
      <c r="W27" t="str">
        <f>IF(Table4[[#This Row],[Column21]]=0,"",Table4[Column21])</f>
        <v/>
      </c>
      <c r="X27" t="str">
        <f>IF(Table4[[#This Row],[Column22]]=0,"",Table4[Column22])</f>
        <v/>
      </c>
      <c r="Y27" t="str">
        <f>IF(Table4[[#This Row],[Column23]]=0,"",Table4[Column23])</f>
        <v/>
      </c>
      <c r="Z27" t="str">
        <f>IF(Table4[[#This Row],[Column24]]=0,"",Table4[Column24])</f>
        <v/>
      </c>
      <c r="AA27" t="str">
        <f>IF(Table4[[#This Row],[Column25]]=0,"",Table4[Column25])</f>
        <v/>
      </c>
      <c r="AB27" t="str">
        <f>IF(Table4[[#This Row],[Column26]]=0,"",Table4[Column26])</f>
        <v/>
      </c>
      <c r="AC27" t="str">
        <f>IF(Table4[[#This Row],[Column27]]=0,"",Table4[Column27])</f>
        <v/>
      </c>
      <c r="AD27" t="str">
        <f>IF(Table4[[#This Row],[Column28]]=0,"",Table4[Column28])</f>
        <v/>
      </c>
      <c r="AE27" t="str">
        <f>IF(Table4[[#This Row],[Column29]]=0,"",Table4[Column29])</f>
        <v/>
      </c>
      <c r="AF27" t="str">
        <f>IF(Table4[[#This Row],[Column30]]=0,"",Table4[Column30])</f>
        <v/>
      </c>
      <c r="AG27" t="str">
        <f>IF(Table4[[#This Row],[Column31]]=0,"",Table4[Column31])</f>
        <v/>
      </c>
      <c r="AH27" t="str">
        <f>IF(Table4[[#This Row],[Column32]]=0,"",Table4[Column32])</f>
        <v/>
      </c>
      <c r="AI27" t="str">
        <f>IF(Table4[[#This Row],[Column33]]=0,"",Table4[Column33])</f>
        <v/>
      </c>
      <c r="AJ27" t="str">
        <f>IF(Table4[[#This Row],[Column34]]=0,"",Table4[Column34])</f>
        <v/>
      </c>
      <c r="AK27" t="str">
        <f>IF(Table4[[#This Row],[Column35]]=0,"",Table4[Column35])</f>
        <v/>
      </c>
      <c r="AL27" t="str">
        <f>IF(Table4[[#This Row],[Column36]]=0,"",Table4[Column36])</f>
        <v/>
      </c>
      <c r="AM27" t="str">
        <f>IF(Table4[[#This Row],[Column37]]=0,"",Table4[Column37])</f>
        <v/>
      </c>
      <c r="AN27" t="str">
        <f>IF(Table4[[#This Row],[Column38]]=0,"",Table4[Column38])</f>
        <v/>
      </c>
      <c r="AO27" t="str">
        <f>IF(Table4[[#This Row],[Column39]]=0,"",Table4[Column39])</f>
        <v/>
      </c>
      <c r="AP27" t="str">
        <f>IF(Table4[[#This Row],[Column40]]=0,"",Table4[Column40])</f>
        <v/>
      </c>
      <c r="AQ27" t="str">
        <f>IF(Table4[[#This Row],[Column41]]=0,"",Table4[Column41])</f>
        <v/>
      </c>
      <c r="AR27" t="str">
        <f>IF(Table4[[#This Row],[Column42]]=0,"",Table4[Column42])</f>
        <v/>
      </c>
      <c r="AS27" t="str">
        <f>IF(Table4[[#This Row],[Column43]]=0,"",Table4[Column43])</f>
        <v/>
      </c>
      <c r="AT27" t="str">
        <f>IF(Table4[[#This Row],[Column44]]=0,"",Table4[Column44])</f>
        <v/>
      </c>
      <c r="AU27" t="str">
        <f>IF(Table4[[#This Row],[Column45]]=0,"",Table4[Column45])</f>
        <v/>
      </c>
      <c r="AV27" t="str">
        <f>IF(Table4[[#This Row],[Column46]]=0,"",Table4[Column46])</f>
        <v/>
      </c>
      <c r="AW27" t="str">
        <f>IF(Table4[[#This Row],[Column47]]=0,"",Table4[Column47])</f>
        <v/>
      </c>
      <c r="AX27" t="str">
        <f>IF(Table4[[#This Row],[Column48]]=0,"",Table4[Column48])</f>
        <v/>
      </c>
      <c r="AY27" t="str">
        <f>IF(Table4[[#This Row],[Column49]]=0,"",Table4[Column49])</f>
        <v/>
      </c>
      <c r="AZ27" t="str">
        <f>IF(Table4[[#This Row],[Column50]]=0,"",Table4[Column50])</f>
        <v/>
      </c>
      <c r="BA27" t="str">
        <f>IF(Table4[[#This Row],[Column51]]=0,"",Table4[Column51])</f>
        <v/>
      </c>
      <c r="BB27" t="str">
        <f>IF(Table4[[#This Row],[Column52]]=0,"",Table4[Column52])</f>
        <v/>
      </c>
      <c r="BC27" t="str">
        <f>IF(Table4[[#This Row],[Column53]]=0,"",Table4[Column53])</f>
        <v/>
      </c>
      <c r="BD27" t="str">
        <f>IF(Table4[[#This Row],[Column54]]=0,"",Table4[Column54])</f>
        <v/>
      </c>
      <c r="BE27" t="str">
        <f>IF(Table4[[#This Row],[Column55]]=0,"",Table4[Column55])</f>
        <v/>
      </c>
      <c r="BF27" t="str">
        <f>IF(Table4[[#This Row],[Column56]]=0,"",Table4[Column56])</f>
        <v/>
      </c>
      <c r="BG27" t="str">
        <f>IF(Table4[[#This Row],[Column57]]=0,"",Table4[Column57])</f>
        <v/>
      </c>
      <c r="BH27" t="str">
        <f>IF(Table4[[#This Row],[Column58]]=0,"",Table4[Column58])</f>
        <v/>
      </c>
      <c r="BI27" t="str">
        <f>IF(Table4[[#This Row],[Column59]]=0,"",Table4[Column59])</f>
        <v/>
      </c>
      <c r="BJ27" t="str">
        <f>IF(Table4[[#This Row],[Column60]]=0,"",Table4[Column60])</f>
        <v/>
      </c>
      <c r="BK27" t="str">
        <f>IF(Table4[[#This Row],[Column61]]=0,"",Table4[Column61])</f>
        <v/>
      </c>
      <c r="BL27" t="str">
        <f>IF(Table4[[#This Row],[Column62]]=0,"",Table4[Column62])</f>
        <v/>
      </c>
      <c r="BM27" t="str">
        <f>IF(Table4[[#This Row],[Column63]]=0,"",Table4[Column63])</f>
        <v/>
      </c>
      <c r="BN27" t="str">
        <f>IF(Table4[[#This Row],[Column64]]=0,"",Table4[Column64])</f>
        <v/>
      </c>
      <c r="BO27" t="str">
        <f>IF(Table4[[#This Row],[Column65]]=0,"",Table4[Column65])</f>
        <v/>
      </c>
      <c r="BP27" t="str">
        <f>IF(Table4[[#This Row],[Column66]]=0,"",Table4[Column66])</f>
        <v/>
      </c>
      <c r="BQ27" t="str">
        <f>IF(Table4[[#This Row],[Column67]]=0,"",Table4[Column67])</f>
        <v/>
      </c>
      <c r="BR27" t="str">
        <f>IF(Table4[[#This Row],[Column68]]=0,"",Table4[Column68])</f>
        <v/>
      </c>
      <c r="BS27" t="str">
        <f>IF(Table4[[#This Row],[Column69]]=0,"",Table4[Column69])</f>
        <v/>
      </c>
      <c r="BT27" t="str">
        <f>IF(Table4[[#This Row],[Column70]]=0,"",Table4[Column70])</f>
        <v/>
      </c>
      <c r="BU27" t="str">
        <f>IF(Table4[[#This Row],[Column71]]=0,"",Table4[Column71])</f>
        <v/>
      </c>
      <c r="BV27" t="str">
        <f>IF(Table4[[#This Row],[Column72]]=0,"",Table4[Column72])</f>
        <v/>
      </c>
      <c r="BW27" t="str">
        <f>IF(Table4[[#This Row],[Column73]]=0,"",Table4[Column73])</f>
        <v/>
      </c>
      <c r="BX27" t="str">
        <f>IF(Table4[[#This Row],[Column74]]=0,"",Table4[Column74])</f>
        <v/>
      </c>
      <c r="BY27" t="str">
        <f>IF(Table4[[#This Row],[Column75]]=0,"",Table4[Column75])</f>
        <v/>
      </c>
      <c r="BZ27" t="str">
        <f>IF(Table4[[#This Row],[Column76]]=0,"",Table4[Column76])</f>
        <v/>
      </c>
      <c r="CA27" t="str">
        <f>IF(Table4[[#This Row],[Column77]]=0,"",Table4[Column77])</f>
        <v/>
      </c>
      <c r="CB27" t="str">
        <f>IF(Table4[[#This Row],[Column78]]=0,"",Table4[Column78])</f>
        <v/>
      </c>
      <c r="CC27" t="str">
        <f>IF(Table4[[#This Row],[Column79]]=0,"",Table4[Column79])</f>
        <v/>
      </c>
      <c r="CD27" t="str">
        <f>IF(Table4[[#This Row],[Column80]]=0,"",Table4[Column80])</f>
        <v/>
      </c>
      <c r="CE27" t="str">
        <f>IF(Table4[[#This Row],[Column81]]=0,"",Table4[Column81])</f>
        <v/>
      </c>
      <c r="CF27" t="str">
        <f>IF(Table4[[#This Row],[Column82]]=0,"",Table4[Column82])</f>
        <v/>
      </c>
      <c r="CG27" t="str">
        <f>IF(Table4[[#This Row],[Column83]]=0,"",Table4[Column83])</f>
        <v/>
      </c>
      <c r="CH27" t="str">
        <f>IF(Table4[[#This Row],[Column84]]=0,"",Table4[Column84])</f>
        <v/>
      </c>
      <c r="CI27" t="str">
        <f>IF(Table4[[#This Row],[Column85]]=0,"",Table4[Column85])</f>
        <v/>
      </c>
      <c r="CJ27" t="str">
        <f>IF(Table4[[#This Row],[Column86]]=0,"",Table4[Column86])</f>
        <v/>
      </c>
      <c r="CK27" t="str">
        <f>IF(Table4[[#This Row],[Column87]]=0,"",Table4[Column87])</f>
        <v/>
      </c>
      <c r="CL27" t="str">
        <f>IF(Table4[[#This Row],[Column88]]=0,"",Table4[Column88])</f>
        <v/>
      </c>
      <c r="CM27" t="str">
        <f>IF(Table4[[#This Row],[Column89]]=0,"",Table4[Column89])</f>
        <v/>
      </c>
      <c r="CN27" t="str">
        <f>IF(Table4[[#This Row],[Column90]]=0,"",Table4[Column90])</f>
        <v/>
      </c>
      <c r="CO27" t="str">
        <f>IF(Table4[[#This Row],[Column91]]=0,"",Table4[Column91])</f>
        <v/>
      </c>
      <c r="CP27" t="str">
        <f>IF(Table4[[#This Row],[Column92]]=0,"",Table4[Column92])</f>
        <v/>
      </c>
      <c r="CQ27" t="str">
        <f>IF(Table4[[#This Row],[Column93]]=0,"",Table4[Column93])</f>
        <v/>
      </c>
      <c r="CR27" t="str">
        <f>IF(Table4[[#This Row],[Column94]]=0,"",Table4[Column94])</f>
        <v/>
      </c>
      <c r="CS27" t="str">
        <f>IF(Table4[[#This Row],[Column95]]=0,"",Table4[Column95])</f>
        <v/>
      </c>
      <c r="CT27" t="str">
        <f>IF(Table4[[#This Row],[Column96]]=0,"",Table4[Column96])</f>
        <v/>
      </c>
      <c r="CU27" t="str">
        <f>IF(Table4[[#This Row],[Column97]]=0,"",Table4[Column97])</f>
        <v/>
      </c>
      <c r="CV27" t="str">
        <f>IF(Table4[[#This Row],[Column98]]=0,"",Table4[Column98])</f>
        <v/>
      </c>
      <c r="CW27" t="str">
        <f>IF(Table4[[#This Row],[Column99]]=0,"",Table4[Column99])</f>
        <v/>
      </c>
      <c r="CX27" t="str">
        <f>IF(Table4[[#This Row],[Column100]]=0,"",Table4[Column100])</f>
        <v/>
      </c>
      <c r="CY27" t="str">
        <f>IF(Table4[[#This Row],[Column101]]=0,"",Table4[Column101])</f>
        <v/>
      </c>
      <c r="CZ27" t="str">
        <f>IF(Table4[[#This Row],[Column102]]=0,"",Table4[Column102])</f>
        <v/>
      </c>
      <c r="DA27" t="str">
        <f>IF(Table4[[#This Row],[Column103]]=0,"",Table4[Column103])</f>
        <v/>
      </c>
      <c r="DB27" t="str">
        <f>IF(Table4[[#This Row],[Column104]]=0,"",Table4[Column104])</f>
        <v/>
      </c>
      <c r="DC27" t="str">
        <f>IF(Table4[[#This Row],[Column105]]=0,"",Table4[Column105])</f>
        <v/>
      </c>
      <c r="DD27" t="str">
        <f>IF(Table4[[#This Row],[Column106]]=0,"",Table4[Column106])</f>
        <v/>
      </c>
      <c r="DE27" t="str">
        <f>IF(Table4[[#This Row],[Column107]]=0,"",Table4[Column107])</f>
        <v/>
      </c>
      <c r="DF27" t="str">
        <f>IF(Table4[[#This Row],[Column108]]=0,"",Table4[Column108])</f>
        <v/>
      </c>
      <c r="DG27" t="str">
        <f>IF(Table4[[#This Row],[Column109]]=0,"",Table4[Column109])</f>
        <v/>
      </c>
      <c r="DH27" t="str">
        <f>IF(Table4[[#This Row],[Column110]]=0,"",Table4[Column110])</f>
        <v/>
      </c>
      <c r="DI27" t="str">
        <f>IF(Table4[[#This Row],[Column111]]=0,"",Table4[Column111])</f>
        <v/>
      </c>
      <c r="DJ27" t="str">
        <f>IF(Table4[[#This Row],[Column112]]=0,"",Table4[Column112])</f>
        <v/>
      </c>
      <c r="DK27" t="str">
        <f>IF(Table4[[#This Row],[Column113]]=0,"",Table4[Column113])</f>
        <v/>
      </c>
      <c r="DL27" t="str">
        <f>IF(Table4[[#This Row],[Column114]]=0,"",Table4[Column114])</f>
        <v/>
      </c>
      <c r="DM27" t="str">
        <f>IF(Table4[[#This Row],[Column115]]=0,"",Table4[Column115])</f>
        <v/>
      </c>
      <c r="DN27" t="str">
        <f>IF(Table4[[#This Row],[Column116]]=0,"",Table4[Column116])</f>
        <v/>
      </c>
      <c r="DO27" t="str">
        <f>IF(Table4[[#This Row],[Column117]]=0,"",Table4[Column117])</f>
        <v/>
      </c>
      <c r="DP27" t="str">
        <f>IF(Table4[[#This Row],[Column118]]=0,"",Table4[Column118])</f>
        <v/>
      </c>
      <c r="DQ27" t="str">
        <f>IF(Table4[[#This Row],[Column119]]=0,"",Table4[Column119])</f>
        <v/>
      </c>
      <c r="DR27" t="str">
        <f>IF(Table4[[#This Row],[Column120]]=0,"",Table4[Column120])</f>
        <v/>
      </c>
      <c r="DS27" t="str">
        <f>IF(Table4[[#This Row],[Column121]]=0,"",Table4[Column121])</f>
        <v/>
      </c>
      <c r="DT27" t="str">
        <f>IF(Table4[[#This Row],[Column122]]=0,"",Table4[Column122])</f>
        <v/>
      </c>
      <c r="DU27" t="str">
        <f>IF(Table4[[#This Row],[Column123]]=0,"",Table4[Column123])</f>
        <v/>
      </c>
      <c r="DV27" t="str">
        <f>IF(Table4[[#This Row],[Column124]]=0,"",Table4[Column124])</f>
        <v/>
      </c>
      <c r="DW27" t="str">
        <f>IF(Table4[[#This Row],[Column125]]=0,"",Table4[Column125])</f>
        <v/>
      </c>
      <c r="DX27" t="str">
        <f>IF(Table4[[#This Row],[Column126]]=0,"",Table4[Column126])</f>
        <v/>
      </c>
      <c r="DY27" t="str">
        <f>IF(Table4[[#This Row],[Column127]]=0,"",Table4[Column127])</f>
        <v/>
      </c>
      <c r="DZ27" t="str">
        <f>IF(Table4[[#This Row],[Column128]]=0,"",Table4[Column128])</f>
        <v/>
      </c>
      <c r="EA27" t="str">
        <f>IF(Table4[[#This Row],[Column129]]=0,"",Table4[Column129])</f>
        <v/>
      </c>
      <c r="EB27" t="str">
        <f>IF(Table4[[#This Row],[Column130]]=0,"",Table4[Column130])</f>
        <v/>
      </c>
      <c r="EC27" t="str">
        <f>IF(Table4[[#This Row],[Column131]]=0,"",Table4[Column131])</f>
        <v/>
      </c>
      <c r="ED27" t="str">
        <f>IF(Table4[[#This Row],[Column132]]=0,"",Table4[Column132])</f>
        <v/>
      </c>
      <c r="EE27" t="str">
        <f>IF(Table4[[#This Row],[Column133]]=0,"",Table4[Column133])</f>
        <v/>
      </c>
      <c r="EF27" t="str">
        <f>IF(Table4[[#This Row],[Column134]]=0,"",Table4[Column134])</f>
        <v/>
      </c>
      <c r="EG27" t="str">
        <f>IF(Table4[[#This Row],[Column135]]=0,"",Table4[Column135])</f>
        <v/>
      </c>
      <c r="EH27" t="str">
        <f>IF(Table4[[#This Row],[Column136]]=0,"",Table4[Column136])</f>
        <v/>
      </c>
      <c r="EI27" t="str">
        <f>IF(Table4[[#This Row],[Column137]]=0,"",Table4[Column137])</f>
        <v/>
      </c>
      <c r="EJ27" t="str">
        <f>IF(Table4[[#This Row],[Column138]]=0,"",Table4[Column138])</f>
        <v/>
      </c>
      <c r="EK27" t="str">
        <f>IF(Table4[[#This Row],[Column139]]=0,"",Table4[Column139])</f>
        <v/>
      </c>
      <c r="EL27" t="str">
        <f>IF(Table4[[#This Row],[Column140]]=0,"",Table4[Column140])</f>
        <v/>
      </c>
      <c r="EM27" t="str">
        <f>IF(Table4[[#This Row],[Column141]]=0,"",Table4[Column141])</f>
        <v/>
      </c>
      <c r="EN27" t="str">
        <f>IF(Table4[[#This Row],[Column142]]=0,"",Table4[Column142])</f>
        <v/>
      </c>
      <c r="EO27" t="str">
        <f>IF(Table4[[#This Row],[Column143]]=0,"",Table4[Column143])</f>
        <v/>
      </c>
      <c r="EP27" t="str">
        <f>IF(Table4[[#This Row],[Column144]]=0,"",Table4[Column144])</f>
        <v/>
      </c>
      <c r="EQ27" t="str">
        <f>IF(Table4[[#This Row],[Column145]]=0,"",Table4[Column145])</f>
        <v/>
      </c>
      <c r="ER27" t="str">
        <f>IF(Table4[[#This Row],[Column146]]=0,"",Table4[Column146])</f>
        <v/>
      </c>
      <c r="ES27" t="str">
        <f>IF(Table4[[#This Row],[Column147]]=0,"",Table4[Column147])</f>
        <v/>
      </c>
      <c r="ET27" t="str">
        <f>IF(Table4[[#This Row],[Column148]]=0,"",Table4[Column148])</f>
        <v/>
      </c>
      <c r="EU27" t="str">
        <f>IF(Table4[[#This Row],[Column149]]=0,"",Table4[Column149])</f>
        <v/>
      </c>
      <c r="EV27" t="str">
        <f>IF(Table4[[#This Row],[Column150]]=0,"",Table4[Column150])</f>
        <v/>
      </c>
      <c r="EW27" t="str">
        <f>IF(Table4[[#This Row],[Column151]]=0,"",Table4[Column151])</f>
        <v/>
      </c>
      <c r="EX27" t="str">
        <f>IF(Table4[[#This Row],[Column152]]=0,"",Table4[Column152])</f>
        <v/>
      </c>
      <c r="EY27" t="str">
        <f>IF(Table4[[#This Row],[Column153]]=0,"",Table4[Column153])</f>
        <v/>
      </c>
      <c r="EZ27" t="str">
        <f>IF(Table4[[#This Row],[Column154]]=0,"",Table4[Column154])</f>
        <v/>
      </c>
      <c r="FA27" t="str">
        <f>IF(Table4[[#This Row],[Column155]]=0,"",Table4[Column155])</f>
        <v/>
      </c>
      <c r="FB27" t="str">
        <f>IF(Table4[[#This Row],[Column156]]=0,"",Table4[Column156])</f>
        <v/>
      </c>
      <c r="FC27" t="str">
        <f>IF(Table4[[#This Row],[Column157]]=0,"",Table4[Column157])</f>
        <v/>
      </c>
      <c r="FD27" t="str">
        <f>IF(Table4[[#This Row],[Column158]]=0,"",Table4[Column158])</f>
        <v/>
      </c>
      <c r="FE27" t="str">
        <f>IF(Table4[[#This Row],[Column159]]=0,"",Table4[Column159])</f>
        <v/>
      </c>
      <c r="FF27" t="str">
        <f>IF(Table4[[#This Row],[Column160]]=0,"",Table4[Column160])</f>
        <v/>
      </c>
      <c r="FG27" t="str">
        <f>IF(Table4[[#This Row],[Column161]]=0,"",Table4[Column161])</f>
        <v/>
      </c>
      <c r="FH27" t="str">
        <f>IF(Table4[[#This Row],[Column162]]=0,"",Table4[Column162])</f>
        <v/>
      </c>
      <c r="FI27" t="str">
        <f>IF(Table4[[#This Row],[Column163]]=0,"",Table4[Column163])</f>
        <v/>
      </c>
      <c r="FJ27" t="str">
        <f>IF(Table4[[#This Row],[Column164]]=0,"",Table4[Column164])</f>
        <v/>
      </c>
      <c r="FK27" t="str">
        <f>IF(Table4[[#This Row],[Column165]]=0,"",Table4[Column165])</f>
        <v/>
      </c>
      <c r="FL27" t="str">
        <f>IF(Table4[[#This Row],[Column166]]=0,"",Table4[Column166])</f>
        <v/>
      </c>
      <c r="FM27" t="str">
        <f>IF(Table4[[#This Row],[Column167]]=0,"",Table4[Column167])</f>
        <v/>
      </c>
      <c r="FN27" t="str">
        <f>IF(Table4[[#This Row],[Column168]]=0,"",Table4[Column168])</f>
        <v/>
      </c>
      <c r="FO27" t="str">
        <f>IF(Table4[[#This Row],[Column169]]=0,"",Table4[Column169])</f>
        <v/>
      </c>
      <c r="FP27" t="str">
        <f>IF(Table4[[#This Row],[Column170]]=0,"",Table4[Column170])</f>
        <v/>
      </c>
      <c r="FQ27" t="str">
        <f>IF(Table4[[#This Row],[Column171]]=0,"",Table4[Column171])</f>
        <v/>
      </c>
      <c r="FR27" t="str">
        <f>IF(Table4[[#This Row],[Column172]]=0,"",Table4[Column172])</f>
        <v/>
      </c>
      <c r="FS27" t="str">
        <f>IF(Table4[[#This Row],[Column173]]=0,"",Table4[Column173])</f>
        <v/>
      </c>
      <c r="FT27" t="str">
        <f>IF(Table4[[#This Row],[Column174]]=0,"",Table4[Column174])</f>
        <v/>
      </c>
      <c r="FU27" t="str">
        <f>IF(Table4[[#This Row],[Column175]]=0,"",Table4[Column175])</f>
        <v/>
      </c>
      <c r="FV27" t="str">
        <f>IF(Table4[[#This Row],[Column176]]=0,"",Table4[Column176])</f>
        <v/>
      </c>
      <c r="FW27" t="str">
        <f>IF(Table4[[#This Row],[Column177]]=0,"",Table4[Column177])</f>
        <v/>
      </c>
      <c r="FX27" t="str">
        <f>IF(Table4[[#This Row],[Column178]]=0,"",Table4[Column178])</f>
        <v/>
      </c>
      <c r="FY27" t="str">
        <f>IF(Table4[[#This Row],[Column179]]=0,"",Table4[Column179])</f>
        <v/>
      </c>
      <c r="FZ27" t="str">
        <f>IF(Table4[[#This Row],[Column180]]=0,"",Table4[Column180])</f>
        <v/>
      </c>
      <c r="GA27" t="str">
        <f>IF(Table4[[#This Row],[Column181]]=0,"",Table4[Column181])</f>
        <v/>
      </c>
      <c r="GB27" t="str">
        <f>IF(Table4[[#This Row],[Column182]]=0,"",Table4[Column182])</f>
        <v/>
      </c>
      <c r="GC27" t="str">
        <f>IF(Table4[[#This Row],[Column183]]=0,"",Table4[Column183])</f>
        <v/>
      </c>
      <c r="GD27" t="str">
        <f>IF(Table4[[#This Row],[Column184]]=0,"",Table4[Column184])</f>
        <v/>
      </c>
      <c r="GE27" t="str">
        <f>IF(Table4[[#This Row],[Column185]]=0,"",Table4[Column185])</f>
        <v/>
      </c>
      <c r="GF27" t="str">
        <f>IF(Table4[[#This Row],[Column186]]=0,"",Table4[Column186])</f>
        <v/>
      </c>
      <c r="GG27" t="str">
        <f>IF(Table4[[#This Row],[Column187]]=0,"",Table4[Column187])</f>
        <v/>
      </c>
      <c r="GH27" t="str">
        <f>IF(Table4[[#This Row],[Column188]]=0,"",Table4[Column188])</f>
        <v/>
      </c>
      <c r="GI27" t="str">
        <f>IF(Table4[[#This Row],[Column189]]=0,"",Table4[Column189])</f>
        <v/>
      </c>
      <c r="GJ27" t="str">
        <f>IF(Table4[[#This Row],[Column190]]=0,"",Table4[Column190])</f>
        <v/>
      </c>
      <c r="GK27" t="str">
        <f>IF(Table4[[#This Row],[Column191]]=0,"",Table4[Column191])</f>
        <v/>
      </c>
      <c r="GL27" t="str">
        <f>IF(Table4[[#This Row],[Column192]]=0,"",Table4[Column192])</f>
        <v/>
      </c>
      <c r="GM27" t="str">
        <f>IF(Table4[[#This Row],[Column193]]=0,"",Table4[Column193])</f>
        <v/>
      </c>
      <c r="GN27" t="str">
        <f>IF(Table4[[#This Row],[Column194]]=0,"",Table4[Column194])</f>
        <v/>
      </c>
      <c r="GO27" t="str">
        <f>IF(Table4[[#This Row],[Column195]]=0,"",Table4[Column195])</f>
        <v/>
      </c>
      <c r="GP27" t="str">
        <f>IF(Table4[[#This Row],[Column196]]=0,"",Table4[Column196])</f>
        <v/>
      </c>
      <c r="GQ27" t="str">
        <f>IF(Table4[[#This Row],[Column197]]=0,"",Table4[Column197])</f>
        <v/>
      </c>
      <c r="GR27" t="str">
        <f>IF(Table4[[#This Row],[Column198]]=0,"",Table4[Column198])</f>
        <v/>
      </c>
      <c r="GS27" t="str">
        <f>IF(Table4[[#This Row],[Column199]]=0,"",Table4[Column199])</f>
        <v/>
      </c>
      <c r="GT27" t="str">
        <f>IF(Table4[[#This Row],[Column200]]=0,"",Table4[Column200])</f>
        <v/>
      </c>
      <c r="GU27" t="str">
        <f>IF(Table4[[#This Row],[Column201]]=0,"",Table4[Column201])</f>
        <v/>
      </c>
      <c r="GV27" t="str">
        <f>IF(Table4[[#This Row],[Column202]]=0,"",Table4[Column202])</f>
        <v/>
      </c>
      <c r="GW27" t="str">
        <f>IF(Table4[[#This Row],[Column203]]=0,"",Table4[Column203])</f>
        <v/>
      </c>
      <c r="GX27" t="str">
        <f>IF(Table4[[#This Row],[Conversions]]=0,"",Table4[Conversions])</f>
        <v/>
      </c>
      <c r="GY27" s="2" t="e">
        <f>Table43[[#This Row],[Conversions]]*B$2</f>
        <v>#VALUE!</v>
      </c>
      <c r="GZ27">
        <f>SUM(COUNTIF(Table43[[#This Row],[Path]:[Column203]],{"*e*","social"}))</f>
        <v>0</v>
      </c>
      <c r="HA27">
        <f>IF(Table43[[#This Row],[Path]]=A$2,1,0)</f>
        <v>0</v>
      </c>
      <c r="HB27">
        <f>IF(Table43[[#This Row],[Path]]=A$3,1,0)</f>
        <v>0</v>
      </c>
      <c r="HC27">
        <f>IF(Table43[[#This Row],[Path]]=A$4,1,0)</f>
        <v>0</v>
      </c>
      <c r="HD27">
        <f>IF(Table43[[#This Row],[Path]]=A$5,1,0)</f>
        <v>0</v>
      </c>
      <c r="HE27">
        <f>IF(Table43[[#This Row],[Path]]=A$6,1,0)</f>
        <v>0</v>
      </c>
      <c r="HF27">
        <f>IF(Table43[[#This Row],[Path]]=A$7,1,0)</f>
        <v>0</v>
      </c>
      <c r="HG27" s="1">
        <f>COUNTIF(Table43[[#This Row],[Path]:[Column203]],A$2)</f>
        <v>0</v>
      </c>
      <c r="HH27" s="1">
        <f>COUNTIF(Table43[[#This Row],[Path]:[Column203]],A$3)</f>
        <v>0</v>
      </c>
      <c r="HI27" s="1">
        <f>COUNTIF(Table43[[#This Row],[Path]:[Column203]],A$4)</f>
        <v>0</v>
      </c>
      <c r="HJ27" s="5">
        <f>COUNTIF(Table43[[#This Row],[Path]:[Column203]],A$5)</f>
        <v>0</v>
      </c>
      <c r="HK27" s="5">
        <f>COUNTIF(Table43[[#This Row],[Path]:[Column203]],A$6)</f>
        <v>0</v>
      </c>
      <c r="HL27" s="5">
        <f>COUNTIF(Table43[[#This Row],[Path]:[Column203]],A$7)</f>
        <v>0</v>
      </c>
      <c r="HM27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27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27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27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27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27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27" s="4" t="e">
        <f>Table43[[#This Row],[IncrementalOrganic Attribution Ratio]]*Table43[[#This Row],[Total Revenue]]</f>
        <v>#VALUE!</v>
      </c>
      <c r="HT27" s="4" t="e">
        <f>Table43[[#This Row],[BrandIntention Attribution Ratio]]*Table43[[#This Row],[Total Revenue]]</f>
        <v>#VALUE!</v>
      </c>
      <c r="HU27" s="4" t="e">
        <f>Table43[[#This Row],[Incrementalcpc Attribution Ratio]]*Table43[[#This Row],[Total Revenue]]</f>
        <v>#VALUE!</v>
      </c>
      <c r="HV27" s="4" t="e">
        <f>Table43[[#This Row],[Feeds Attribution Ratio]]*Table43[[#This Row],[Total Revenue]]</f>
        <v>#VALUE!</v>
      </c>
      <c r="HW27" s="4" t="e">
        <f>Table43[[#This Row],[Referrals Attribution Ratio]]*Table43[[#This Row],[Total Revenue]]</f>
        <v>#VALUE!</v>
      </c>
      <c r="HX27" s="4" t="e">
        <f>Table43[[#This Row],[Social Attribution Ratio]]*Table43[[#This Row],[Total Revenue]]</f>
        <v>#VALUE!</v>
      </c>
      <c r="HY27" s="18">
        <f>SUM(Table43[[#This Row],[IncrementalOrganic Attribution Ratio]:[Social Attribution Ratio]])</f>
        <v>0</v>
      </c>
    </row>
    <row r="28" spans="2:233" x14ac:dyDescent="0.25">
      <c r="B28" t="str">
        <f>IF(Table4[[#This Row],[Path]]=0,"",Table4[Path])</f>
        <v/>
      </c>
      <c r="C28" t="str">
        <f>IF(Table4[[#This Row],[Column1]]=0,"",Table4[Column1])</f>
        <v/>
      </c>
      <c r="D28" t="str">
        <f>IF(Table4[[#This Row],[Column2]]=0,"",Table4[Column2])</f>
        <v/>
      </c>
      <c r="E28" t="str">
        <f>IF(Table4[[#This Row],[Column3]]=0,"",Table4[Column3])</f>
        <v/>
      </c>
      <c r="F28" t="str">
        <f>IF(Table4[[#This Row],[Column4]]=0,"",Table4[Column4])</f>
        <v/>
      </c>
      <c r="G28" t="str">
        <f>IF(Table4[[#This Row],[Column5]]=0,"",Table4[Column5])</f>
        <v/>
      </c>
      <c r="H28" t="str">
        <f>IF(Table4[[#This Row],[Column6]]=0,"",Table4[Column6])</f>
        <v/>
      </c>
      <c r="I28" t="str">
        <f>IF(Table4[[#This Row],[Column7]]=0,"",Table4[Column7])</f>
        <v/>
      </c>
      <c r="J28" t="str">
        <f>IF(Table4[[#This Row],[Column8]]=0,"",Table4[Column8])</f>
        <v/>
      </c>
      <c r="K28" t="str">
        <f>IF(Table4[[#This Row],[Column9]]=0,"",Table4[Column9])</f>
        <v/>
      </c>
      <c r="L28" t="str">
        <f>IF(Table4[[#This Row],[Column10]]=0,"",Table4[Column10])</f>
        <v/>
      </c>
      <c r="M28" t="str">
        <f>IF(Table4[[#This Row],[Column11]]=0,"",Table4[Column11])</f>
        <v/>
      </c>
      <c r="N28" t="str">
        <f>IF(Table4[[#This Row],[Column12]]=0,"",Table4[Column12])</f>
        <v/>
      </c>
      <c r="O28" t="str">
        <f>IF(Table4[[#This Row],[Column13]]=0,"",Table4[Column13])</f>
        <v/>
      </c>
      <c r="P28" t="str">
        <f>IF(Table4[[#This Row],[Column14]]=0,"",Table4[Column14])</f>
        <v/>
      </c>
      <c r="Q28" t="str">
        <f>IF(Table4[[#This Row],[Column15]]=0,"",Table4[Column15])</f>
        <v/>
      </c>
      <c r="R28" t="str">
        <f>IF(Table4[[#This Row],[Column16]]=0,"",Table4[Column16])</f>
        <v/>
      </c>
      <c r="S28" t="str">
        <f>IF(Table4[[#This Row],[Column17]]=0,"",Table4[Column17])</f>
        <v/>
      </c>
      <c r="T28" t="str">
        <f>IF(Table4[[#This Row],[Column18]]=0,"",Table4[Column18])</f>
        <v/>
      </c>
      <c r="U28" t="str">
        <f>IF(Table4[[#This Row],[Column19]]=0,"",Table4[Column19])</f>
        <v/>
      </c>
      <c r="V28" t="str">
        <f>IF(Table4[[#This Row],[Column20]]=0,"",Table4[Column20])</f>
        <v/>
      </c>
      <c r="W28" t="str">
        <f>IF(Table4[[#This Row],[Column21]]=0,"",Table4[Column21])</f>
        <v/>
      </c>
      <c r="X28" t="str">
        <f>IF(Table4[[#This Row],[Column22]]=0,"",Table4[Column22])</f>
        <v/>
      </c>
      <c r="Y28" t="str">
        <f>IF(Table4[[#This Row],[Column23]]=0,"",Table4[Column23])</f>
        <v/>
      </c>
      <c r="Z28" t="str">
        <f>IF(Table4[[#This Row],[Column24]]=0,"",Table4[Column24])</f>
        <v/>
      </c>
      <c r="AA28" t="str">
        <f>IF(Table4[[#This Row],[Column25]]=0,"",Table4[Column25])</f>
        <v/>
      </c>
      <c r="AB28" t="str">
        <f>IF(Table4[[#This Row],[Column26]]=0,"",Table4[Column26])</f>
        <v/>
      </c>
      <c r="AC28" t="str">
        <f>IF(Table4[[#This Row],[Column27]]=0,"",Table4[Column27])</f>
        <v/>
      </c>
      <c r="AD28" t="str">
        <f>IF(Table4[[#This Row],[Column28]]=0,"",Table4[Column28])</f>
        <v/>
      </c>
      <c r="AE28" t="str">
        <f>IF(Table4[[#This Row],[Column29]]=0,"",Table4[Column29])</f>
        <v/>
      </c>
      <c r="AF28" t="str">
        <f>IF(Table4[[#This Row],[Column30]]=0,"",Table4[Column30])</f>
        <v/>
      </c>
      <c r="AG28" t="str">
        <f>IF(Table4[[#This Row],[Column31]]=0,"",Table4[Column31])</f>
        <v/>
      </c>
      <c r="AH28" t="str">
        <f>IF(Table4[[#This Row],[Column32]]=0,"",Table4[Column32])</f>
        <v/>
      </c>
      <c r="AI28" t="str">
        <f>IF(Table4[[#This Row],[Column33]]=0,"",Table4[Column33])</f>
        <v/>
      </c>
      <c r="AJ28" t="str">
        <f>IF(Table4[[#This Row],[Column34]]=0,"",Table4[Column34])</f>
        <v/>
      </c>
      <c r="AK28" t="str">
        <f>IF(Table4[[#This Row],[Column35]]=0,"",Table4[Column35])</f>
        <v/>
      </c>
      <c r="AL28" t="str">
        <f>IF(Table4[[#This Row],[Column36]]=0,"",Table4[Column36])</f>
        <v/>
      </c>
      <c r="AM28" t="str">
        <f>IF(Table4[[#This Row],[Column37]]=0,"",Table4[Column37])</f>
        <v/>
      </c>
      <c r="AN28" t="str">
        <f>IF(Table4[[#This Row],[Column38]]=0,"",Table4[Column38])</f>
        <v/>
      </c>
      <c r="AO28" t="str">
        <f>IF(Table4[[#This Row],[Column39]]=0,"",Table4[Column39])</f>
        <v/>
      </c>
      <c r="AP28" t="str">
        <f>IF(Table4[[#This Row],[Column40]]=0,"",Table4[Column40])</f>
        <v/>
      </c>
      <c r="AQ28" t="str">
        <f>IF(Table4[[#This Row],[Column41]]=0,"",Table4[Column41])</f>
        <v/>
      </c>
      <c r="AR28" t="str">
        <f>IF(Table4[[#This Row],[Column42]]=0,"",Table4[Column42])</f>
        <v/>
      </c>
      <c r="AS28" t="str">
        <f>IF(Table4[[#This Row],[Column43]]=0,"",Table4[Column43])</f>
        <v/>
      </c>
      <c r="AT28" t="str">
        <f>IF(Table4[[#This Row],[Column44]]=0,"",Table4[Column44])</f>
        <v/>
      </c>
      <c r="AU28" t="str">
        <f>IF(Table4[[#This Row],[Column45]]=0,"",Table4[Column45])</f>
        <v/>
      </c>
      <c r="AV28" t="str">
        <f>IF(Table4[[#This Row],[Column46]]=0,"",Table4[Column46])</f>
        <v/>
      </c>
      <c r="AW28" t="str">
        <f>IF(Table4[[#This Row],[Column47]]=0,"",Table4[Column47])</f>
        <v/>
      </c>
      <c r="AX28" t="str">
        <f>IF(Table4[[#This Row],[Column48]]=0,"",Table4[Column48])</f>
        <v/>
      </c>
      <c r="AY28" t="str">
        <f>IF(Table4[[#This Row],[Column49]]=0,"",Table4[Column49])</f>
        <v/>
      </c>
      <c r="AZ28" t="str">
        <f>IF(Table4[[#This Row],[Column50]]=0,"",Table4[Column50])</f>
        <v/>
      </c>
      <c r="BA28" t="str">
        <f>IF(Table4[[#This Row],[Column51]]=0,"",Table4[Column51])</f>
        <v/>
      </c>
      <c r="BB28" t="str">
        <f>IF(Table4[[#This Row],[Column52]]=0,"",Table4[Column52])</f>
        <v/>
      </c>
      <c r="BC28" t="str">
        <f>IF(Table4[[#This Row],[Column53]]=0,"",Table4[Column53])</f>
        <v/>
      </c>
      <c r="BD28" t="str">
        <f>IF(Table4[[#This Row],[Column54]]=0,"",Table4[Column54])</f>
        <v/>
      </c>
      <c r="BE28" t="str">
        <f>IF(Table4[[#This Row],[Column55]]=0,"",Table4[Column55])</f>
        <v/>
      </c>
      <c r="BF28" t="str">
        <f>IF(Table4[[#This Row],[Column56]]=0,"",Table4[Column56])</f>
        <v/>
      </c>
      <c r="BG28" t="str">
        <f>IF(Table4[[#This Row],[Column57]]=0,"",Table4[Column57])</f>
        <v/>
      </c>
      <c r="BH28" t="str">
        <f>IF(Table4[[#This Row],[Column58]]=0,"",Table4[Column58])</f>
        <v/>
      </c>
      <c r="BI28" t="str">
        <f>IF(Table4[[#This Row],[Column59]]=0,"",Table4[Column59])</f>
        <v/>
      </c>
      <c r="BJ28" t="str">
        <f>IF(Table4[[#This Row],[Column60]]=0,"",Table4[Column60])</f>
        <v/>
      </c>
      <c r="BK28" t="str">
        <f>IF(Table4[[#This Row],[Column61]]=0,"",Table4[Column61])</f>
        <v/>
      </c>
      <c r="BL28" t="str">
        <f>IF(Table4[[#This Row],[Column62]]=0,"",Table4[Column62])</f>
        <v/>
      </c>
      <c r="BM28" t="str">
        <f>IF(Table4[[#This Row],[Column63]]=0,"",Table4[Column63])</f>
        <v/>
      </c>
      <c r="BN28" t="str">
        <f>IF(Table4[[#This Row],[Column64]]=0,"",Table4[Column64])</f>
        <v/>
      </c>
      <c r="BO28" t="str">
        <f>IF(Table4[[#This Row],[Column65]]=0,"",Table4[Column65])</f>
        <v/>
      </c>
      <c r="BP28" t="str">
        <f>IF(Table4[[#This Row],[Column66]]=0,"",Table4[Column66])</f>
        <v/>
      </c>
      <c r="BQ28" t="str">
        <f>IF(Table4[[#This Row],[Column67]]=0,"",Table4[Column67])</f>
        <v/>
      </c>
      <c r="BR28" t="str">
        <f>IF(Table4[[#This Row],[Column68]]=0,"",Table4[Column68])</f>
        <v/>
      </c>
      <c r="BS28" t="str">
        <f>IF(Table4[[#This Row],[Column69]]=0,"",Table4[Column69])</f>
        <v/>
      </c>
      <c r="BT28" t="str">
        <f>IF(Table4[[#This Row],[Column70]]=0,"",Table4[Column70])</f>
        <v/>
      </c>
      <c r="BU28" t="str">
        <f>IF(Table4[[#This Row],[Column71]]=0,"",Table4[Column71])</f>
        <v/>
      </c>
      <c r="BV28" t="str">
        <f>IF(Table4[[#This Row],[Column72]]=0,"",Table4[Column72])</f>
        <v/>
      </c>
      <c r="BW28" t="str">
        <f>IF(Table4[[#This Row],[Column73]]=0,"",Table4[Column73])</f>
        <v/>
      </c>
      <c r="BX28" t="str">
        <f>IF(Table4[[#This Row],[Column74]]=0,"",Table4[Column74])</f>
        <v/>
      </c>
      <c r="BY28" t="str">
        <f>IF(Table4[[#This Row],[Column75]]=0,"",Table4[Column75])</f>
        <v/>
      </c>
      <c r="BZ28" t="str">
        <f>IF(Table4[[#This Row],[Column76]]=0,"",Table4[Column76])</f>
        <v/>
      </c>
      <c r="CA28" t="str">
        <f>IF(Table4[[#This Row],[Column77]]=0,"",Table4[Column77])</f>
        <v/>
      </c>
      <c r="CB28" t="str">
        <f>IF(Table4[[#This Row],[Column78]]=0,"",Table4[Column78])</f>
        <v/>
      </c>
      <c r="CC28" t="str">
        <f>IF(Table4[[#This Row],[Column79]]=0,"",Table4[Column79])</f>
        <v/>
      </c>
      <c r="CD28" t="str">
        <f>IF(Table4[[#This Row],[Column80]]=0,"",Table4[Column80])</f>
        <v/>
      </c>
      <c r="CE28" t="str">
        <f>IF(Table4[[#This Row],[Column81]]=0,"",Table4[Column81])</f>
        <v/>
      </c>
      <c r="CF28" t="str">
        <f>IF(Table4[[#This Row],[Column82]]=0,"",Table4[Column82])</f>
        <v/>
      </c>
      <c r="CG28" t="str">
        <f>IF(Table4[[#This Row],[Column83]]=0,"",Table4[Column83])</f>
        <v/>
      </c>
      <c r="CH28" t="str">
        <f>IF(Table4[[#This Row],[Column84]]=0,"",Table4[Column84])</f>
        <v/>
      </c>
      <c r="CI28" t="str">
        <f>IF(Table4[[#This Row],[Column85]]=0,"",Table4[Column85])</f>
        <v/>
      </c>
      <c r="CJ28" t="str">
        <f>IF(Table4[[#This Row],[Column86]]=0,"",Table4[Column86])</f>
        <v/>
      </c>
      <c r="CK28" t="str">
        <f>IF(Table4[[#This Row],[Column87]]=0,"",Table4[Column87])</f>
        <v/>
      </c>
      <c r="CL28" t="str">
        <f>IF(Table4[[#This Row],[Column88]]=0,"",Table4[Column88])</f>
        <v/>
      </c>
      <c r="CM28" t="str">
        <f>IF(Table4[[#This Row],[Column89]]=0,"",Table4[Column89])</f>
        <v/>
      </c>
      <c r="CN28" t="str">
        <f>IF(Table4[[#This Row],[Column90]]=0,"",Table4[Column90])</f>
        <v/>
      </c>
      <c r="CO28" t="str">
        <f>IF(Table4[[#This Row],[Column91]]=0,"",Table4[Column91])</f>
        <v/>
      </c>
      <c r="CP28" t="str">
        <f>IF(Table4[[#This Row],[Column92]]=0,"",Table4[Column92])</f>
        <v/>
      </c>
      <c r="CQ28" t="str">
        <f>IF(Table4[[#This Row],[Column93]]=0,"",Table4[Column93])</f>
        <v/>
      </c>
      <c r="CR28" t="str">
        <f>IF(Table4[[#This Row],[Column94]]=0,"",Table4[Column94])</f>
        <v/>
      </c>
      <c r="CS28" t="str">
        <f>IF(Table4[[#This Row],[Column95]]=0,"",Table4[Column95])</f>
        <v/>
      </c>
      <c r="CT28" t="str">
        <f>IF(Table4[[#This Row],[Column96]]=0,"",Table4[Column96])</f>
        <v/>
      </c>
      <c r="CU28" t="str">
        <f>IF(Table4[[#This Row],[Column97]]=0,"",Table4[Column97])</f>
        <v/>
      </c>
      <c r="CV28" t="str">
        <f>IF(Table4[[#This Row],[Column98]]=0,"",Table4[Column98])</f>
        <v/>
      </c>
      <c r="CW28" t="str">
        <f>IF(Table4[[#This Row],[Column99]]=0,"",Table4[Column99])</f>
        <v/>
      </c>
      <c r="CX28" t="str">
        <f>IF(Table4[[#This Row],[Column100]]=0,"",Table4[Column100])</f>
        <v/>
      </c>
      <c r="CY28" t="str">
        <f>IF(Table4[[#This Row],[Column101]]=0,"",Table4[Column101])</f>
        <v/>
      </c>
      <c r="CZ28" t="str">
        <f>IF(Table4[[#This Row],[Column102]]=0,"",Table4[Column102])</f>
        <v/>
      </c>
      <c r="DA28" t="str">
        <f>IF(Table4[[#This Row],[Column103]]=0,"",Table4[Column103])</f>
        <v/>
      </c>
      <c r="DB28" t="str">
        <f>IF(Table4[[#This Row],[Column104]]=0,"",Table4[Column104])</f>
        <v/>
      </c>
      <c r="DC28" t="str">
        <f>IF(Table4[[#This Row],[Column105]]=0,"",Table4[Column105])</f>
        <v/>
      </c>
      <c r="DD28" t="str">
        <f>IF(Table4[[#This Row],[Column106]]=0,"",Table4[Column106])</f>
        <v/>
      </c>
      <c r="DE28" t="str">
        <f>IF(Table4[[#This Row],[Column107]]=0,"",Table4[Column107])</f>
        <v/>
      </c>
      <c r="DF28" t="str">
        <f>IF(Table4[[#This Row],[Column108]]=0,"",Table4[Column108])</f>
        <v/>
      </c>
      <c r="DG28" t="str">
        <f>IF(Table4[[#This Row],[Column109]]=0,"",Table4[Column109])</f>
        <v/>
      </c>
      <c r="DH28" t="str">
        <f>IF(Table4[[#This Row],[Column110]]=0,"",Table4[Column110])</f>
        <v/>
      </c>
      <c r="DI28" t="str">
        <f>IF(Table4[[#This Row],[Column111]]=0,"",Table4[Column111])</f>
        <v/>
      </c>
      <c r="DJ28" t="str">
        <f>IF(Table4[[#This Row],[Column112]]=0,"",Table4[Column112])</f>
        <v/>
      </c>
      <c r="DK28" t="str">
        <f>IF(Table4[[#This Row],[Column113]]=0,"",Table4[Column113])</f>
        <v/>
      </c>
      <c r="DL28" t="str">
        <f>IF(Table4[[#This Row],[Column114]]=0,"",Table4[Column114])</f>
        <v/>
      </c>
      <c r="DM28" t="str">
        <f>IF(Table4[[#This Row],[Column115]]=0,"",Table4[Column115])</f>
        <v/>
      </c>
      <c r="DN28" t="str">
        <f>IF(Table4[[#This Row],[Column116]]=0,"",Table4[Column116])</f>
        <v/>
      </c>
      <c r="DO28" t="str">
        <f>IF(Table4[[#This Row],[Column117]]=0,"",Table4[Column117])</f>
        <v/>
      </c>
      <c r="DP28" t="str">
        <f>IF(Table4[[#This Row],[Column118]]=0,"",Table4[Column118])</f>
        <v/>
      </c>
      <c r="DQ28" t="str">
        <f>IF(Table4[[#This Row],[Column119]]=0,"",Table4[Column119])</f>
        <v/>
      </c>
      <c r="DR28" t="str">
        <f>IF(Table4[[#This Row],[Column120]]=0,"",Table4[Column120])</f>
        <v/>
      </c>
      <c r="DS28" t="str">
        <f>IF(Table4[[#This Row],[Column121]]=0,"",Table4[Column121])</f>
        <v/>
      </c>
      <c r="DT28" t="str">
        <f>IF(Table4[[#This Row],[Column122]]=0,"",Table4[Column122])</f>
        <v/>
      </c>
      <c r="DU28" t="str">
        <f>IF(Table4[[#This Row],[Column123]]=0,"",Table4[Column123])</f>
        <v/>
      </c>
      <c r="DV28" t="str">
        <f>IF(Table4[[#This Row],[Column124]]=0,"",Table4[Column124])</f>
        <v/>
      </c>
      <c r="DW28" t="str">
        <f>IF(Table4[[#This Row],[Column125]]=0,"",Table4[Column125])</f>
        <v/>
      </c>
      <c r="DX28" t="str">
        <f>IF(Table4[[#This Row],[Column126]]=0,"",Table4[Column126])</f>
        <v/>
      </c>
      <c r="DY28" t="str">
        <f>IF(Table4[[#This Row],[Column127]]=0,"",Table4[Column127])</f>
        <v/>
      </c>
      <c r="DZ28" t="str">
        <f>IF(Table4[[#This Row],[Column128]]=0,"",Table4[Column128])</f>
        <v/>
      </c>
      <c r="EA28" t="str">
        <f>IF(Table4[[#This Row],[Column129]]=0,"",Table4[Column129])</f>
        <v/>
      </c>
      <c r="EB28" t="str">
        <f>IF(Table4[[#This Row],[Column130]]=0,"",Table4[Column130])</f>
        <v/>
      </c>
      <c r="EC28" t="str">
        <f>IF(Table4[[#This Row],[Column131]]=0,"",Table4[Column131])</f>
        <v/>
      </c>
      <c r="ED28" t="str">
        <f>IF(Table4[[#This Row],[Column132]]=0,"",Table4[Column132])</f>
        <v/>
      </c>
      <c r="EE28" t="str">
        <f>IF(Table4[[#This Row],[Column133]]=0,"",Table4[Column133])</f>
        <v/>
      </c>
      <c r="EF28" t="str">
        <f>IF(Table4[[#This Row],[Column134]]=0,"",Table4[Column134])</f>
        <v/>
      </c>
      <c r="EG28" t="str">
        <f>IF(Table4[[#This Row],[Column135]]=0,"",Table4[Column135])</f>
        <v/>
      </c>
      <c r="EH28" t="str">
        <f>IF(Table4[[#This Row],[Column136]]=0,"",Table4[Column136])</f>
        <v/>
      </c>
      <c r="EI28" t="str">
        <f>IF(Table4[[#This Row],[Column137]]=0,"",Table4[Column137])</f>
        <v/>
      </c>
      <c r="EJ28" t="str">
        <f>IF(Table4[[#This Row],[Column138]]=0,"",Table4[Column138])</f>
        <v/>
      </c>
      <c r="EK28" t="str">
        <f>IF(Table4[[#This Row],[Column139]]=0,"",Table4[Column139])</f>
        <v/>
      </c>
      <c r="EL28" t="str">
        <f>IF(Table4[[#This Row],[Column140]]=0,"",Table4[Column140])</f>
        <v/>
      </c>
      <c r="EM28" t="str">
        <f>IF(Table4[[#This Row],[Column141]]=0,"",Table4[Column141])</f>
        <v/>
      </c>
      <c r="EN28" t="str">
        <f>IF(Table4[[#This Row],[Column142]]=0,"",Table4[Column142])</f>
        <v/>
      </c>
      <c r="EO28" t="str">
        <f>IF(Table4[[#This Row],[Column143]]=0,"",Table4[Column143])</f>
        <v/>
      </c>
      <c r="EP28" t="str">
        <f>IF(Table4[[#This Row],[Column144]]=0,"",Table4[Column144])</f>
        <v/>
      </c>
      <c r="EQ28" t="str">
        <f>IF(Table4[[#This Row],[Column145]]=0,"",Table4[Column145])</f>
        <v/>
      </c>
      <c r="ER28" t="str">
        <f>IF(Table4[[#This Row],[Column146]]=0,"",Table4[Column146])</f>
        <v/>
      </c>
      <c r="ES28" t="str">
        <f>IF(Table4[[#This Row],[Column147]]=0,"",Table4[Column147])</f>
        <v/>
      </c>
      <c r="ET28" t="str">
        <f>IF(Table4[[#This Row],[Column148]]=0,"",Table4[Column148])</f>
        <v/>
      </c>
      <c r="EU28" t="str">
        <f>IF(Table4[[#This Row],[Column149]]=0,"",Table4[Column149])</f>
        <v/>
      </c>
      <c r="EV28" t="str">
        <f>IF(Table4[[#This Row],[Column150]]=0,"",Table4[Column150])</f>
        <v/>
      </c>
      <c r="EW28" t="str">
        <f>IF(Table4[[#This Row],[Column151]]=0,"",Table4[Column151])</f>
        <v/>
      </c>
      <c r="EX28" t="str">
        <f>IF(Table4[[#This Row],[Column152]]=0,"",Table4[Column152])</f>
        <v/>
      </c>
      <c r="EY28" t="str">
        <f>IF(Table4[[#This Row],[Column153]]=0,"",Table4[Column153])</f>
        <v/>
      </c>
      <c r="EZ28" t="str">
        <f>IF(Table4[[#This Row],[Column154]]=0,"",Table4[Column154])</f>
        <v/>
      </c>
      <c r="FA28" t="str">
        <f>IF(Table4[[#This Row],[Column155]]=0,"",Table4[Column155])</f>
        <v/>
      </c>
      <c r="FB28" t="str">
        <f>IF(Table4[[#This Row],[Column156]]=0,"",Table4[Column156])</f>
        <v/>
      </c>
      <c r="FC28" t="str">
        <f>IF(Table4[[#This Row],[Column157]]=0,"",Table4[Column157])</f>
        <v/>
      </c>
      <c r="FD28" t="str">
        <f>IF(Table4[[#This Row],[Column158]]=0,"",Table4[Column158])</f>
        <v/>
      </c>
      <c r="FE28" t="str">
        <f>IF(Table4[[#This Row],[Column159]]=0,"",Table4[Column159])</f>
        <v/>
      </c>
      <c r="FF28" t="str">
        <f>IF(Table4[[#This Row],[Column160]]=0,"",Table4[Column160])</f>
        <v/>
      </c>
      <c r="FG28" t="str">
        <f>IF(Table4[[#This Row],[Column161]]=0,"",Table4[Column161])</f>
        <v/>
      </c>
      <c r="FH28" t="str">
        <f>IF(Table4[[#This Row],[Column162]]=0,"",Table4[Column162])</f>
        <v/>
      </c>
      <c r="FI28" t="str">
        <f>IF(Table4[[#This Row],[Column163]]=0,"",Table4[Column163])</f>
        <v/>
      </c>
      <c r="FJ28" t="str">
        <f>IF(Table4[[#This Row],[Column164]]=0,"",Table4[Column164])</f>
        <v/>
      </c>
      <c r="FK28" t="str">
        <f>IF(Table4[[#This Row],[Column165]]=0,"",Table4[Column165])</f>
        <v/>
      </c>
      <c r="FL28" t="str">
        <f>IF(Table4[[#This Row],[Column166]]=0,"",Table4[Column166])</f>
        <v/>
      </c>
      <c r="FM28" t="str">
        <f>IF(Table4[[#This Row],[Column167]]=0,"",Table4[Column167])</f>
        <v/>
      </c>
      <c r="FN28" t="str">
        <f>IF(Table4[[#This Row],[Column168]]=0,"",Table4[Column168])</f>
        <v/>
      </c>
      <c r="FO28" t="str">
        <f>IF(Table4[[#This Row],[Column169]]=0,"",Table4[Column169])</f>
        <v/>
      </c>
      <c r="FP28" t="str">
        <f>IF(Table4[[#This Row],[Column170]]=0,"",Table4[Column170])</f>
        <v/>
      </c>
      <c r="FQ28" t="str">
        <f>IF(Table4[[#This Row],[Column171]]=0,"",Table4[Column171])</f>
        <v/>
      </c>
      <c r="FR28" t="str">
        <f>IF(Table4[[#This Row],[Column172]]=0,"",Table4[Column172])</f>
        <v/>
      </c>
      <c r="FS28" t="str">
        <f>IF(Table4[[#This Row],[Column173]]=0,"",Table4[Column173])</f>
        <v/>
      </c>
      <c r="FT28" t="str">
        <f>IF(Table4[[#This Row],[Column174]]=0,"",Table4[Column174])</f>
        <v/>
      </c>
      <c r="FU28" t="str">
        <f>IF(Table4[[#This Row],[Column175]]=0,"",Table4[Column175])</f>
        <v/>
      </c>
      <c r="FV28" t="str">
        <f>IF(Table4[[#This Row],[Column176]]=0,"",Table4[Column176])</f>
        <v/>
      </c>
      <c r="FW28" t="str">
        <f>IF(Table4[[#This Row],[Column177]]=0,"",Table4[Column177])</f>
        <v/>
      </c>
      <c r="FX28" t="str">
        <f>IF(Table4[[#This Row],[Column178]]=0,"",Table4[Column178])</f>
        <v/>
      </c>
      <c r="FY28" t="str">
        <f>IF(Table4[[#This Row],[Column179]]=0,"",Table4[Column179])</f>
        <v/>
      </c>
      <c r="FZ28" t="str">
        <f>IF(Table4[[#This Row],[Column180]]=0,"",Table4[Column180])</f>
        <v/>
      </c>
      <c r="GA28" t="str">
        <f>IF(Table4[[#This Row],[Column181]]=0,"",Table4[Column181])</f>
        <v/>
      </c>
      <c r="GB28" t="str">
        <f>IF(Table4[[#This Row],[Column182]]=0,"",Table4[Column182])</f>
        <v/>
      </c>
      <c r="GC28" t="str">
        <f>IF(Table4[[#This Row],[Column183]]=0,"",Table4[Column183])</f>
        <v/>
      </c>
      <c r="GD28" t="str">
        <f>IF(Table4[[#This Row],[Column184]]=0,"",Table4[Column184])</f>
        <v/>
      </c>
      <c r="GE28" t="str">
        <f>IF(Table4[[#This Row],[Column185]]=0,"",Table4[Column185])</f>
        <v/>
      </c>
      <c r="GF28" t="str">
        <f>IF(Table4[[#This Row],[Column186]]=0,"",Table4[Column186])</f>
        <v/>
      </c>
      <c r="GG28" t="str">
        <f>IF(Table4[[#This Row],[Column187]]=0,"",Table4[Column187])</f>
        <v/>
      </c>
      <c r="GH28" t="str">
        <f>IF(Table4[[#This Row],[Column188]]=0,"",Table4[Column188])</f>
        <v/>
      </c>
      <c r="GI28" t="str">
        <f>IF(Table4[[#This Row],[Column189]]=0,"",Table4[Column189])</f>
        <v/>
      </c>
      <c r="GJ28" t="str">
        <f>IF(Table4[[#This Row],[Column190]]=0,"",Table4[Column190])</f>
        <v/>
      </c>
      <c r="GK28" t="str">
        <f>IF(Table4[[#This Row],[Column191]]=0,"",Table4[Column191])</f>
        <v/>
      </c>
      <c r="GL28" t="str">
        <f>IF(Table4[[#This Row],[Column192]]=0,"",Table4[Column192])</f>
        <v/>
      </c>
      <c r="GM28" t="str">
        <f>IF(Table4[[#This Row],[Column193]]=0,"",Table4[Column193])</f>
        <v/>
      </c>
      <c r="GN28" t="str">
        <f>IF(Table4[[#This Row],[Column194]]=0,"",Table4[Column194])</f>
        <v/>
      </c>
      <c r="GO28" t="str">
        <f>IF(Table4[[#This Row],[Column195]]=0,"",Table4[Column195])</f>
        <v/>
      </c>
      <c r="GP28" t="str">
        <f>IF(Table4[[#This Row],[Column196]]=0,"",Table4[Column196])</f>
        <v/>
      </c>
      <c r="GQ28" t="str">
        <f>IF(Table4[[#This Row],[Column197]]=0,"",Table4[Column197])</f>
        <v/>
      </c>
      <c r="GR28" t="str">
        <f>IF(Table4[[#This Row],[Column198]]=0,"",Table4[Column198])</f>
        <v/>
      </c>
      <c r="GS28" t="str">
        <f>IF(Table4[[#This Row],[Column199]]=0,"",Table4[Column199])</f>
        <v/>
      </c>
      <c r="GT28" t="str">
        <f>IF(Table4[[#This Row],[Column200]]=0,"",Table4[Column200])</f>
        <v/>
      </c>
      <c r="GU28" t="str">
        <f>IF(Table4[[#This Row],[Column201]]=0,"",Table4[Column201])</f>
        <v/>
      </c>
      <c r="GV28" t="str">
        <f>IF(Table4[[#This Row],[Column202]]=0,"",Table4[Column202])</f>
        <v/>
      </c>
      <c r="GW28" t="str">
        <f>IF(Table4[[#This Row],[Column203]]=0,"",Table4[Column203])</f>
        <v/>
      </c>
      <c r="GX28" t="str">
        <f>IF(Table4[[#This Row],[Conversions]]=0,"",Table4[Conversions])</f>
        <v/>
      </c>
      <c r="GY28" s="2" t="e">
        <f>Table43[[#This Row],[Conversions]]*B$2</f>
        <v>#VALUE!</v>
      </c>
      <c r="GZ28">
        <f>SUM(COUNTIF(Table43[[#This Row],[Path]:[Column203]],{"*e*","social"}))</f>
        <v>0</v>
      </c>
      <c r="HA28">
        <f>IF(Table43[[#This Row],[Path]]=A$2,1,0)</f>
        <v>0</v>
      </c>
      <c r="HB28">
        <f>IF(Table43[[#This Row],[Path]]=A$3,1,0)</f>
        <v>0</v>
      </c>
      <c r="HC28">
        <f>IF(Table43[[#This Row],[Path]]=A$4,1,0)</f>
        <v>0</v>
      </c>
      <c r="HD28">
        <f>IF(Table43[[#This Row],[Path]]=A$5,1,0)</f>
        <v>0</v>
      </c>
      <c r="HE28">
        <f>IF(Table43[[#This Row],[Path]]=A$6,1,0)</f>
        <v>0</v>
      </c>
      <c r="HF28">
        <f>IF(Table43[[#This Row],[Path]]=A$7,1,0)</f>
        <v>0</v>
      </c>
      <c r="HG28" s="1">
        <f>COUNTIF(Table43[[#This Row],[Path]:[Column203]],A$2)</f>
        <v>0</v>
      </c>
      <c r="HH28" s="1">
        <f>COUNTIF(Table43[[#This Row],[Path]:[Column203]],A$3)</f>
        <v>0</v>
      </c>
      <c r="HI28" s="1">
        <f>COUNTIF(Table43[[#This Row],[Path]:[Column203]],A$4)</f>
        <v>0</v>
      </c>
      <c r="HJ28" s="5">
        <f>COUNTIF(Table43[[#This Row],[Path]:[Column203]],A$5)</f>
        <v>0</v>
      </c>
      <c r="HK28" s="5">
        <f>COUNTIF(Table43[[#This Row],[Path]:[Column203]],A$6)</f>
        <v>0</v>
      </c>
      <c r="HL28" s="5">
        <f>COUNTIF(Table43[[#This Row],[Path]:[Column203]],A$7)</f>
        <v>0</v>
      </c>
      <c r="HM28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28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28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28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28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28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28" s="4" t="e">
        <f>Table43[[#This Row],[IncrementalOrganic Attribution Ratio]]*Table43[[#This Row],[Total Revenue]]</f>
        <v>#VALUE!</v>
      </c>
      <c r="HT28" s="4" t="e">
        <f>Table43[[#This Row],[BrandIntention Attribution Ratio]]*Table43[[#This Row],[Total Revenue]]</f>
        <v>#VALUE!</v>
      </c>
      <c r="HU28" s="4" t="e">
        <f>Table43[[#This Row],[Incrementalcpc Attribution Ratio]]*Table43[[#This Row],[Total Revenue]]</f>
        <v>#VALUE!</v>
      </c>
      <c r="HV28" s="4" t="e">
        <f>Table43[[#This Row],[Feeds Attribution Ratio]]*Table43[[#This Row],[Total Revenue]]</f>
        <v>#VALUE!</v>
      </c>
      <c r="HW28" s="4" t="e">
        <f>Table43[[#This Row],[Referrals Attribution Ratio]]*Table43[[#This Row],[Total Revenue]]</f>
        <v>#VALUE!</v>
      </c>
      <c r="HX28" s="4" t="e">
        <f>Table43[[#This Row],[Social Attribution Ratio]]*Table43[[#This Row],[Total Revenue]]</f>
        <v>#VALUE!</v>
      </c>
      <c r="HY28" s="18">
        <f>SUM(Table43[[#This Row],[IncrementalOrganic Attribution Ratio]:[Social Attribution Ratio]])</f>
        <v>0</v>
      </c>
    </row>
    <row r="29" spans="2:233" x14ac:dyDescent="0.25">
      <c r="B29" t="str">
        <f>IF(Table4[[#This Row],[Path]]=0,"",Table4[Path])</f>
        <v/>
      </c>
      <c r="C29" t="str">
        <f>IF(Table4[[#This Row],[Column1]]=0,"",Table4[Column1])</f>
        <v/>
      </c>
      <c r="D29" t="str">
        <f>IF(Table4[[#This Row],[Column2]]=0,"",Table4[Column2])</f>
        <v/>
      </c>
      <c r="E29" t="str">
        <f>IF(Table4[[#This Row],[Column3]]=0,"",Table4[Column3])</f>
        <v/>
      </c>
      <c r="F29" t="str">
        <f>IF(Table4[[#This Row],[Column4]]=0,"",Table4[Column4])</f>
        <v/>
      </c>
      <c r="G29" t="str">
        <f>IF(Table4[[#This Row],[Column5]]=0,"",Table4[Column5])</f>
        <v/>
      </c>
      <c r="H29" t="str">
        <f>IF(Table4[[#This Row],[Column6]]=0,"",Table4[Column6])</f>
        <v/>
      </c>
      <c r="I29" t="str">
        <f>IF(Table4[[#This Row],[Column7]]=0,"",Table4[Column7])</f>
        <v/>
      </c>
      <c r="J29" t="str">
        <f>IF(Table4[[#This Row],[Column8]]=0,"",Table4[Column8])</f>
        <v/>
      </c>
      <c r="K29" t="str">
        <f>IF(Table4[[#This Row],[Column9]]=0,"",Table4[Column9])</f>
        <v/>
      </c>
      <c r="L29" t="str">
        <f>IF(Table4[[#This Row],[Column10]]=0,"",Table4[Column10])</f>
        <v/>
      </c>
      <c r="M29" t="str">
        <f>IF(Table4[[#This Row],[Column11]]=0,"",Table4[Column11])</f>
        <v/>
      </c>
      <c r="N29" t="str">
        <f>IF(Table4[[#This Row],[Column12]]=0,"",Table4[Column12])</f>
        <v/>
      </c>
      <c r="O29" t="str">
        <f>IF(Table4[[#This Row],[Column13]]=0,"",Table4[Column13])</f>
        <v/>
      </c>
      <c r="P29" t="str">
        <f>IF(Table4[[#This Row],[Column14]]=0,"",Table4[Column14])</f>
        <v/>
      </c>
      <c r="Q29" t="str">
        <f>IF(Table4[[#This Row],[Column15]]=0,"",Table4[Column15])</f>
        <v/>
      </c>
      <c r="R29" t="str">
        <f>IF(Table4[[#This Row],[Column16]]=0,"",Table4[Column16])</f>
        <v/>
      </c>
      <c r="S29" t="str">
        <f>IF(Table4[[#This Row],[Column17]]=0,"",Table4[Column17])</f>
        <v/>
      </c>
      <c r="T29" t="str">
        <f>IF(Table4[[#This Row],[Column18]]=0,"",Table4[Column18])</f>
        <v/>
      </c>
      <c r="U29" t="str">
        <f>IF(Table4[[#This Row],[Column19]]=0,"",Table4[Column19])</f>
        <v/>
      </c>
      <c r="V29" t="str">
        <f>IF(Table4[[#This Row],[Column20]]=0,"",Table4[Column20])</f>
        <v/>
      </c>
      <c r="W29" t="str">
        <f>IF(Table4[[#This Row],[Column21]]=0,"",Table4[Column21])</f>
        <v/>
      </c>
      <c r="X29" t="str">
        <f>IF(Table4[[#This Row],[Column22]]=0,"",Table4[Column22])</f>
        <v/>
      </c>
      <c r="Y29" t="str">
        <f>IF(Table4[[#This Row],[Column23]]=0,"",Table4[Column23])</f>
        <v/>
      </c>
      <c r="Z29" t="str">
        <f>IF(Table4[[#This Row],[Column24]]=0,"",Table4[Column24])</f>
        <v/>
      </c>
      <c r="AA29" t="str">
        <f>IF(Table4[[#This Row],[Column25]]=0,"",Table4[Column25])</f>
        <v/>
      </c>
      <c r="AB29" t="str">
        <f>IF(Table4[[#This Row],[Column26]]=0,"",Table4[Column26])</f>
        <v/>
      </c>
      <c r="AC29" t="str">
        <f>IF(Table4[[#This Row],[Column27]]=0,"",Table4[Column27])</f>
        <v/>
      </c>
      <c r="AD29" t="str">
        <f>IF(Table4[[#This Row],[Column28]]=0,"",Table4[Column28])</f>
        <v/>
      </c>
      <c r="AE29" t="str">
        <f>IF(Table4[[#This Row],[Column29]]=0,"",Table4[Column29])</f>
        <v/>
      </c>
      <c r="AF29" t="str">
        <f>IF(Table4[[#This Row],[Column30]]=0,"",Table4[Column30])</f>
        <v/>
      </c>
      <c r="AG29" t="str">
        <f>IF(Table4[[#This Row],[Column31]]=0,"",Table4[Column31])</f>
        <v/>
      </c>
      <c r="AH29" t="str">
        <f>IF(Table4[[#This Row],[Column32]]=0,"",Table4[Column32])</f>
        <v/>
      </c>
      <c r="AI29" t="str">
        <f>IF(Table4[[#This Row],[Column33]]=0,"",Table4[Column33])</f>
        <v/>
      </c>
      <c r="AJ29" t="str">
        <f>IF(Table4[[#This Row],[Column34]]=0,"",Table4[Column34])</f>
        <v/>
      </c>
      <c r="AK29" t="str">
        <f>IF(Table4[[#This Row],[Column35]]=0,"",Table4[Column35])</f>
        <v/>
      </c>
      <c r="AL29" t="str">
        <f>IF(Table4[[#This Row],[Column36]]=0,"",Table4[Column36])</f>
        <v/>
      </c>
      <c r="AM29" t="str">
        <f>IF(Table4[[#This Row],[Column37]]=0,"",Table4[Column37])</f>
        <v/>
      </c>
      <c r="AN29" t="str">
        <f>IF(Table4[[#This Row],[Column38]]=0,"",Table4[Column38])</f>
        <v/>
      </c>
      <c r="AO29" t="str">
        <f>IF(Table4[[#This Row],[Column39]]=0,"",Table4[Column39])</f>
        <v/>
      </c>
      <c r="AP29" t="str">
        <f>IF(Table4[[#This Row],[Column40]]=0,"",Table4[Column40])</f>
        <v/>
      </c>
      <c r="AQ29" t="str">
        <f>IF(Table4[[#This Row],[Column41]]=0,"",Table4[Column41])</f>
        <v/>
      </c>
      <c r="AR29" t="str">
        <f>IF(Table4[[#This Row],[Column42]]=0,"",Table4[Column42])</f>
        <v/>
      </c>
      <c r="AS29" t="str">
        <f>IF(Table4[[#This Row],[Column43]]=0,"",Table4[Column43])</f>
        <v/>
      </c>
      <c r="AT29" t="str">
        <f>IF(Table4[[#This Row],[Column44]]=0,"",Table4[Column44])</f>
        <v/>
      </c>
      <c r="AU29" t="str">
        <f>IF(Table4[[#This Row],[Column45]]=0,"",Table4[Column45])</f>
        <v/>
      </c>
      <c r="AV29" t="str">
        <f>IF(Table4[[#This Row],[Column46]]=0,"",Table4[Column46])</f>
        <v/>
      </c>
      <c r="AW29" t="str">
        <f>IF(Table4[[#This Row],[Column47]]=0,"",Table4[Column47])</f>
        <v/>
      </c>
      <c r="AX29" t="str">
        <f>IF(Table4[[#This Row],[Column48]]=0,"",Table4[Column48])</f>
        <v/>
      </c>
      <c r="AY29" t="str">
        <f>IF(Table4[[#This Row],[Column49]]=0,"",Table4[Column49])</f>
        <v/>
      </c>
      <c r="AZ29" t="str">
        <f>IF(Table4[[#This Row],[Column50]]=0,"",Table4[Column50])</f>
        <v/>
      </c>
      <c r="BA29" t="str">
        <f>IF(Table4[[#This Row],[Column51]]=0,"",Table4[Column51])</f>
        <v/>
      </c>
      <c r="BB29" t="str">
        <f>IF(Table4[[#This Row],[Column52]]=0,"",Table4[Column52])</f>
        <v/>
      </c>
      <c r="BC29" t="str">
        <f>IF(Table4[[#This Row],[Column53]]=0,"",Table4[Column53])</f>
        <v/>
      </c>
      <c r="BD29" t="str">
        <f>IF(Table4[[#This Row],[Column54]]=0,"",Table4[Column54])</f>
        <v/>
      </c>
      <c r="BE29" t="str">
        <f>IF(Table4[[#This Row],[Column55]]=0,"",Table4[Column55])</f>
        <v/>
      </c>
      <c r="BF29" t="str">
        <f>IF(Table4[[#This Row],[Column56]]=0,"",Table4[Column56])</f>
        <v/>
      </c>
      <c r="BG29" t="str">
        <f>IF(Table4[[#This Row],[Column57]]=0,"",Table4[Column57])</f>
        <v/>
      </c>
      <c r="BH29" t="str">
        <f>IF(Table4[[#This Row],[Column58]]=0,"",Table4[Column58])</f>
        <v/>
      </c>
      <c r="BI29" t="str">
        <f>IF(Table4[[#This Row],[Column59]]=0,"",Table4[Column59])</f>
        <v/>
      </c>
      <c r="BJ29" t="str">
        <f>IF(Table4[[#This Row],[Column60]]=0,"",Table4[Column60])</f>
        <v/>
      </c>
      <c r="BK29" t="str">
        <f>IF(Table4[[#This Row],[Column61]]=0,"",Table4[Column61])</f>
        <v/>
      </c>
      <c r="BL29" t="str">
        <f>IF(Table4[[#This Row],[Column62]]=0,"",Table4[Column62])</f>
        <v/>
      </c>
      <c r="BM29" t="str">
        <f>IF(Table4[[#This Row],[Column63]]=0,"",Table4[Column63])</f>
        <v/>
      </c>
      <c r="BN29" t="str">
        <f>IF(Table4[[#This Row],[Column64]]=0,"",Table4[Column64])</f>
        <v/>
      </c>
      <c r="BO29" t="str">
        <f>IF(Table4[[#This Row],[Column65]]=0,"",Table4[Column65])</f>
        <v/>
      </c>
      <c r="BP29" t="str">
        <f>IF(Table4[[#This Row],[Column66]]=0,"",Table4[Column66])</f>
        <v/>
      </c>
      <c r="BQ29" t="str">
        <f>IF(Table4[[#This Row],[Column67]]=0,"",Table4[Column67])</f>
        <v/>
      </c>
      <c r="BR29" t="str">
        <f>IF(Table4[[#This Row],[Column68]]=0,"",Table4[Column68])</f>
        <v/>
      </c>
      <c r="BS29" t="str">
        <f>IF(Table4[[#This Row],[Column69]]=0,"",Table4[Column69])</f>
        <v/>
      </c>
      <c r="BT29" t="str">
        <f>IF(Table4[[#This Row],[Column70]]=0,"",Table4[Column70])</f>
        <v/>
      </c>
      <c r="BU29" t="str">
        <f>IF(Table4[[#This Row],[Column71]]=0,"",Table4[Column71])</f>
        <v/>
      </c>
      <c r="BV29" t="str">
        <f>IF(Table4[[#This Row],[Column72]]=0,"",Table4[Column72])</f>
        <v/>
      </c>
      <c r="BW29" t="str">
        <f>IF(Table4[[#This Row],[Column73]]=0,"",Table4[Column73])</f>
        <v/>
      </c>
      <c r="BX29" t="str">
        <f>IF(Table4[[#This Row],[Column74]]=0,"",Table4[Column74])</f>
        <v/>
      </c>
      <c r="BY29" t="str">
        <f>IF(Table4[[#This Row],[Column75]]=0,"",Table4[Column75])</f>
        <v/>
      </c>
      <c r="BZ29" t="str">
        <f>IF(Table4[[#This Row],[Column76]]=0,"",Table4[Column76])</f>
        <v/>
      </c>
      <c r="CA29" t="str">
        <f>IF(Table4[[#This Row],[Column77]]=0,"",Table4[Column77])</f>
        <v/>
      </c>
      <c r="CB29" t="str">
        <f>IF(Table4[[#This Row],[Column78]]=0,"",Table4[Column78])</f>
        <v/>
      </c>
      <c r="CC29" t="str">
        <f>IF(Table4[[#This Row],[Column79]]=0,"",Table4[Column79])</f>
        <v/>
      </c>
      <c r="CD29" t="str">
        <f>IF(Table4[[#This Row],[Column80]]=0,"",Table4[Column80])</f>
        <v/>
      </c>
      <c r="CE29" t="str">
        <f>IF(Table4[[#This Row],[Column81]]=0,"",Table4[Column81])</f>
        <v/>
      </c>
      <c r="CF29" t="str">
        <f>IF(Table4[[#This Row],[Column82]]=0,"",Table4[Column82])</f>
        <v/>
      </c>
      <c r="CG29" t="str">
        <f>IF(Table4[[#This Row],[Column83]]=0,"",Table4[Column83])</f>
        <v/>
      </c>
      <c r="CH29" t="str">
        <f>IF(Table4[[#This Row],[Column84]]=0,"",Table4[Column84])</f>
        <v/>
      </c>
      <c r="CI29" t="str">
        <f>IF(Table4[[#This Row],[Column85]]=0,"",Table4[Column85])</f>
        <v/>
      </c>
      <c r="CJ29" t="str">
        <f>IF(Table4[[#This Row],[Column86]]=0,"",Table4[Column86])</f>
        <v/>
      </c>
      <c r="CK29" t="str">
        <f>IF(Table4[[#This Row],[Column87]]=0,"",Table4[Column87])</f>
        <v/>
      </c>
      <c r="CL29" t="str">
        <f>IF(Table4[[#This Row],[Column88]]=0,"",Table4[Column88])</f>
        <v/>
      </c>
      <c r="CM29" t="str">
        <f>IF(Table4[[#This Row],[Column89]]=0,"",Table4[Column89])</f>
        <v/>
      </c>
      <c r="CN29" t="str">
        <f>IF(Table4[[#This Row],[Column90]]=0,"",Table4[Column90])</f>
        <v/>
      </c>
      <c r="CO29" t="str">
        <f>IF(Table4[[#This Row],[Column91]]=0,"",Table4[Column91])</f>
        <v/>
      </c>
      <c r="CP29" t="str">
        <f>IF(Table4[[#This Row],[Column92]]=0,"",Table4[Column92])</f>
        <v/>
      </c>
      <c r="CQ29" t="str">
        <f>IF(Table4[[#This Row],[Column93]]=0,"",Table4[Column93])</f>
        <v/>
      </c>
      <c r="CR29" t="str">
        <f>IF(Table4[[#This Row],[Column94]]=0,"",Table4[Column94])</f>
        <v/>
      </c>
      <c r="CS29" t="str">
        <f>IF(Table4[[#This Row],[Column95]]=0,"",Table4[Column95])</f>
        <v/>
      </c>
      <c r="CT29" t="str">
        <f>IF(Table4[[#This Row],[Column96]]=0,"",Table4[Column96])</f>
        <v/>
      </c>
      <c r="CU29" t="str">
        <f>IF(Table4[[#This Row],[Column97]]=0,"",Table4[Column97])</f>
        <v/>
      </c>
      <c r="CV29" t="str">
        <f>IF(Table4[[#This Row],[Column98]]=0,"",Table4[Column98])</f>
        <v/>
      </c>
      <c r="CW29" t="str">
        <f>IF(Table4[[#This Row],[Column99]]=0,"",Table4[Column99])</f>
        <v/>
      </c>
      <c r="CX29" t="str">
        <f>IF(Table4[[#This Row],[Column100]]=0,"",Table4[Column100])</f>
        <v/>
      </c>
      <c r="CY29" t="str">
        <f>IF(Table4[[#This Row],[Column101]]=0,"",Table4[Column101])</f>
        <v/>
      </c>
      <c r="CZ29" t="str">
        <f>IF(Table4[[#This Row],[Column102]]=0,"",Table4[Column102])</f>
        <v/>
      </c>
      <c r="DA29" t="str">
        <f>IF(Table4[[#This Row],[Column103]]=0,"",Table4[Column103])</f>
        <v/>
      </c>
      <c r="DB29" t="str">
        <f>IF(Table4[[#This Row],[Column104]]=0,"",Table4[Column104])</f>
        <v/>
      </c>
      <c r="DC29" t="str">
        <f>IF(Table4[[#This Row],[Column105]]=0,"",Table4[Column105])</f>
        <v/>
      </c>
      <c r="DD29" t="str">
        <f>IF(Table4[[#This Row],[Column106]]=0,"",Table4[Column106])</f>
        <v/>
      </c>
      <c r="DE29" t="str">
        <f>IF(Table4[[#This Row],[Column107]]=0,"",Table4[Column107])</f>
        <v/>
      </c>
      <c r="DF29" t="str">
        <f>IF(Table4[[#This Row],[Column108]]=0,"",Table4[Column108])</f>
        <v/>
      </c>
      <c r="DG29" t="str">
        <f>IF(Table4[[#This Row],[Column109]]=0,"",Table4[Column109])</f>
        <v/>
      </c>
      <c r="DH29" t="str">
        <f>IF(Table4[[#This Row],[Column110]]=0,"",Table4[Column110])</f>
        <v/>
      </c>
      <c r="DI29" t="str">
        <f>IF(Table4[[#This Row],[Column111]]=0,"",Table4[Column111])</f>
        <v/>
      </c>
      <c r="DJ29" t="str">
        <f>IF(Table4[[#This Row],[Column112]]=0,"",Table4[Column112])</f>
        <v/>
      </c>
      <c r="DK29" t="str">
        <f>IF(Table4[[#This Row],[Column113]]=0,"",Table4[Column113])</f>
        <v/>
      </c>
      <c r="DL29" t="str">
        <f>IF(Table4[[#This Row],[Column114]]=0,"",Table4[Column114])</f>
        <v/>
      </c>
      <c r="DM29" t="str">
        <f>IF(Table4[[#This Row],[Column115]]=0,"",Table4[Column115])</f>
        <v/>
      </c>
      <c r="DN29" t="str">
        <f>IF(Table4[[#This Row],[Column116]]=0,"",Table4[Column116])</f>
        <v/>
      </c>
      <c r="DO29" t="str">
        <f>IF(Table4[[#This Row],[Column117]]=0,"",Table4[Column117])</f>
        <v/>
      </c>
      <c r="DP29" t="str">
        <f>IF(Table4[[#This Row],[Column118]]=0,"",Table4[Column118])</f>
        <v/>
      </c>
      <c r="DQ29" t="str">
        <f>IF(Table4[[#This Row],[Column119]]=0,"",Table4[Column119])</f>
        <v/>
      </c>
      <c r="DR29" t="str">
        <f>IF(Table4[[#This Row],[Column120]]=0,"",Table4[Column120])</f>
        <v/>
      </c>
      <c r="DS29" t="str">
        <f>IF(Table4[[#This Row],[Column121]]=0,"",Table4[Column121])</f>
        <v/>
      </c>
      <c r="DT29" t="str">
        <f>IF(Table4[[#This Row],[Column122]]=0,"",Table4[Column122])</f>
        <v/>
      </c>
      <c r="DU29" t="str">
        <f>IF(Table4[[#This Row],[Column123]]=0,"",Table4[Column123])</f>
        <v/>
      </c>
      <c r="DV29" t="str">
        <f>IF(Table4[[#This Row],[Column124]]=0,"",Table4[Column124])</f>
        <v/>
      </c>
      <c r="DW29" t="str">
        <f>IF(Table4[[#This Row],[Column125]]=0,"",Table4[Column125])</f>
        <v/>
      </c>
      <c r="DX29" t="str">
        <f>IF(Table4[[#This Row],[Column126]]=0,"",Table4[Column126])</f>
        <v/>
      </c>
      <c r="DY29" t="str">
        <f>IF(Table4[[#This Row],[Column127]]=0,"",Table4[Column127])</f>
        <v/>
      </c>
      <c r="DZ29" t="str">
        <f>IF(Table4[[#This Row],[Column128]]=0,"",Table4[Column128])</f>
        <v/>
      </c>
      <c r="EA29" t="str">
        <f>IF(Table4[[#This Row],[Column129]]=0,"",Table4[Column129])</f>
        <v/>
      </c>
      <c r="EB29" t="str">
        <f>IF(Table4[[#This Row],[Column130]]=0,"",Table4[Column130])</f>
        <v/>
      </c>
      <c r="EC29" t="str">
        <f>IF(Table4[[#This Row],[Column131]]=0,"",Table4[Column131])</f>
        <v/>
      </c>
      <c r="ED29" t="str">
        <f>IF(Table4[[#This Row],[Column132]]=0,"",Table4[Column132])</f>
        <v/>
      </c>
      <c r="EE29" t="str">
        <f>IF(Table4[[#This Row],[Column133]]=0,"",Table4[Column133])</f>
        <v/>
      </c>
      <c r="EF29" t="str">
        <f>IF(Table4[[#This Row],[Column134]]=0,"",Table4[Column134])</f>
        <v/>
      </c>
      <c r="EG29" t="str">
        <f>IF(Table4[[#This Row],[Column135]]=0,"",Table4[Column135])</f>
        <v/>
      </c>
      <c r="EH29" t="str">
        <f>IF(Table4[[#This Row],[Column136]]=0,"",Table4[Column136])</f>
        <v/>
      </c>
      <c r="EI29" t="str">
        <f>IF(Table4[[#This Row],[Column137]]=0,"",Table4[Column137])</f>
        <v/>
      </c>
      <c r="EJ29" t="str">
        <f>IF(Table4[[#This Row],[Column138]]=0,"",Table4[Column138])</f>
        <v/>
      </c>
      <c r="EK29" t="str">
        <f>IF(Table4[[#This Row],[Column139]]=0,"",Table4[Column139])</f>
        <v/>
      </c>
      <c r="EL29" t="str">
        <f>IF(Table4[[#This Row],[Column140]]=0,"",Table4[Column140])</f>
        <v/>
      </c>
      <c r="EM29" t="str">
        <f>IF(Table4[[#This Row],[Column141]]=0,"",Table4[Column141])</f>
        <v/>
      </c>
      <c r="EN29" t="str">
        <f>IF(Table4[[#This Row],[Column142]]=0,"",Table4[Column142])</f>
        <v/>
      </c>
      <c r="EO29" t="str">
        <f>IF(Table4[[#This Row],[Column143]]=0,"",Table4[Column143])</f>
        <v/>
      </c>
      <c r="EP29" t="str">
        <f>IF(Table4[[#This Row],[Column144]]=0,"",Table4[Column144])</f>
        <v/>
      </c>
      <c r="EQ29" t="str">
        <f>IF(Table4[[#This Row],[Column145]]=0,"",Table4[Column145])</f>
        <v/>
      </c>
      <c r="ER29" t="str">
        <f>IF(Table4[[#This Row],[Column146]]=0,"",Table4[Column146])</f>
        <v/>
      </c>
      <c r="ES29" t="str">
        <f>IF(Table4[[#This Row],[Column147]]=0,"",Table4[Column147])</f>
        <v/>
      </c>
      <c r="ET29" t="str">
        <f>IF(Table4[[#This Row],[Column148]]=0,"",Table4[Column148])</f>
        <v/>
      </c>
      <c r="EU29" t="str">
        <f>IF(Table4[[#This Row],[Column149]]=0,"",Table4[Column149])</f>
        <v/>
      </c>
      <c r="EV29" t="str">
        <f>IF(Table4[[#This Row],[Column150]]=0,"",Table4[Column150])</f>
        <v/>
      </c>
      <c r="EW29" t="str">
        <f>IF(Table4[[#This Row],[Column151]]=0,"",Table4[Column151])</f>
        <v/>
      </c>
      <c r="EX29" t="str">
        <f>IF(Table4[[#This Row],[Column152]]=0,"",Table4[Column152])</f>
        <v/>
      </c>
      <c r="EY29" t="str">
        <f>IF(Table4[[#This Row],[Column153]]=0,"",Table4[Column153])</f>
        <v/>
      </c>
      <c r="EZ29" t="str">
        <f>IF(Table4[[#This Row],[Column154]]=0,"",Table4[Column154])</f>
        <v/>
      </c>
      <c r="FA29" t="str">
        <f>IF(Table4[[#This Row],[Column155]]=0,"",Table4[Column155])</f>
        <v/>
      </c>
      <c r="FB29" t="str">
        <f>IF(Table4[[#This Row],[Column156]]=0,"",Table4[Column156])</f>
        <v/>
      </c>
      <c r="FC29" t="str">
        <f>IF(Table4[[#This Row],[Column157]]=0,"",Table4[Column157])</f>
        <v/>
      </c>
      <c r="FD29" t="str">
        <f>IF(Table4[[#This Row],[Column158]]=0,"",Table4[Column158])</f>
        <v/>
      </c>
      <c r="FE29" t="str">
        <f>IF(Table4[[#This Row],[Column159]]=0,"",Table4[Column159])</f>
        <v/>
      </c>
      <c r="FF29" t="str">
        <f>IF(Table4[[#This Row],[Column160]]=0,"",Table4[Column160])</f>
        <v/>
      </c>
      <c r="FG29" t="str">
        <f>IF(Table4[[#This Row],[Column161]]=0,"",Table4[Column161])</f>
        <v/>
      </c>
      <c r="FH29" t="str">
        <f>IF(Table4[[#This Row],[Column162]]=0,"",Table4[Column162])</f>
        <v/>
      </c>
      <c r="FI29" t="str">
        <f>IF(Table4[[#This Row],[Column163]]=0,"",Table4[Column163])</f>
        <v/>
      </c>
      <c r="FJ29" t="str">
        <f>IF(Table4[[#This Row],[Column164]]=0,"",Table4[Column164])</f>
        <v/>
      </c>
      <c r="FK29" t="str">
        <f>IF(Table4[[#This Row],[Column165]]=0,"",Table4[Column165])</f>
        <v/>
      </c>
      <c r="FL29" t="str">
        <f>IF(Table4[[#This Row],[Column166]]=0,"",Table4[Column166])</f>
        <v/>
      </c>
      <c r="FM29" t="str">
        <f>IF(Table4[[#This Row],[Column167]]=0,"",Table4[Column167])</f>
        <v/>
      </c>
      <c r="FN29" t="str">
        <f>IF(Table4[[#This Row],[Column168]]=0,"",Table4[Column168])</f>
        <v/>
      </c>
      <c r="FO29" t="str">
        <f>IF(Table4[[#This Row],[Column169]]=0,"",Table4[Column169])</f>
        <v/>
      </c>
      <c r="FP29" t="str">
        <f>IF(Table4[[#This Row],[Column170]]=0,"",Table4[Column170])</f>
        <v/>
      </c>
      <c r="FQ29" t="str">
        <f>IF(Table4[[#This Row],[Column171]]=0,"",Table4[Column171])</f>
        <v/>
      </c>
      <c r="FR29" t="str">
        <f>IF(Table4[[#This Row],[Column172]]=0,"",Table4[Column172])</f>
        <v/>
      </c>
      <c r="FS29" t="str">
        <f>IF(Table4[[#This Row],[Column173]]=0,"",Table4[Column173])</f>
        <v/>
      </c>
      <c r="FT29" t="str">
        <f>IF(Table4[[#This Row],[Column174]]=0,"",Table4[Column174])</f>
        <v/>
      </c>
      <c r="FU29" t="str">
        <f>IF(Table4[[#This Row],[Column175]]=0,"",Table4[Column175])</f>
        <v/>
      </c>
      <c r="FV29" t="str">
        <f>IF(Table4[[#This Row],[Column176]]=0,"",Table4[Column176])</f>
        <v/>
      </c>
      <c r="FW29" t="str">
        <f>IF(Table4[[#This Row],[Column177]]=0,"",Table4[Column177])</f>
        <v/>
      </c>
      <c r="FX29" t="str">
        <f>IF(Table4[[#This Row],[Column178]]=0,"",Table4[Column178])</f>
        <v/>
      </c>
      <c r="FY29" t="str">
        <f>IF(Table4[[#This Row],[Column179]]=0,"",Table4[Column179])</f>
        <v/>
      </c>
      <c r="FZ29" t="str">
        <f>IF(Table4[[#This Row],[Column180]]=0,"",Table4[Column180])</f>
        <v/>
      </c>
      <c r="GA29" t="str">
        <f>IF(Table4[[#This Row],[Column181]]=0,"",Table4[Column181])</f>
        <v/>
      </c>
      <c r="GB29" t="str">
        <f>IF(Table4[[#This Row],[Column182]]=0,"",Table4[Column182])</f>
        <v/>
      </c>
      <c r="GC29" t="str">
        <f>IF(Table4[[#This Row],[Column183]]=0,"",Table4[Column183])</f>
        <v/>
      </c>
      <c r="GD29" t="str">
        <f>IF(Table4[[#This Row],[Column184]]=0,"",Table4[Column184])</f>
        <v/>
      </c>
      <c r="GE29" t="str">
        <f>IF(Table4[[#This Row],[Column185]]=0,"",Table4[Column185])</f>
        <v/>
      </c>
      <c r="GF29" t="str">
        <f>IF(Table4[[#This Row],[Column186]]=0,"",Table4[Column186])</f>
        <v/>
      </c>
      <c r="GG29" t="str">
        <f>IF(Table4[[#This Row],[Column187]]=0,"",Table4[Column187])</f>
        <v/>
      </c>
      <c r="GH29" t="str">
        <f>IF(Table4[[#This Row],[Column188]]=0,"",Table4[Column188])</f>
        <v/>
      </c>
      <c r="GI29" t="str">
        <f>IF(Table4[[#This Row],[Column189]]=0,"",Table4[Column189])</f>
        <v/>
      </c>
      <c r="GJ29" t="str">
        <f>IF(Table4[[#This Row],[Column190]]=0,"",Table4[Column190])</f>
        <v/>
      </c>
      <c r="GK29" t="str">
        <f>IF(Table4[[#This Row],[Column191]]=0,"",Table4[Column191])</f>
        <v/>
      </c>
      <c r="GL29" t="str">
        <f>IF(Table4[[#This Row],[Column192]]=0,"",Table4[Column192])</f>
        <v/>
      </c>
      <c r="GM29" t="str">
        <f>IF(Table4[[#This Row],[Column193]]=0,"",Table4[Column193])</f>
        <v/>
      </c>
      <c r="GN29" t="str">
        <f>IF(Table4[[#This Row],[Column194]]=0,"",Table4[Column194])</f>
        <v/>
      </c>
      <c r="GO29" t="str">
        <f>IF(Table4[[#This Row],[Column195]]=0,"",Table4[Column195])</f>
        <v/>
      </c>
      <c r="GP29" t="str">
        <f>IF(Table4[[#This Row],[Column196]]=0,"",Table4[Column196])</f>
        <v/>
      </c>
      <c r="GQ29" t="str">
        <f>IF(Table4[[#This Row],[Column197]]=0,"",Table4[Column197])</f>
        <v/>
      </c>
      <c r="GR29" t="str">
        <f>IF(Table4[[#This Row],[Column198]]=0,"",Table4[Column198])</f>
        <v/>
      </c>
      <c r="GS29" t="str">
        <f>IF(Table4[[#This Row],[Column199]]=0,"",Table4[Column199])</f>
        <v/>
      </c>
      <c r="GT29" t="str">
        <f>IF(Table4[[#This Row],[Column200]]=0,"",Table4[Column200])</f>
        <v/>
      </c>
      <c r="GU29" t="str">
        <f>IF(Table4[[#This Row],[Column201]]=0,"",Table4[Column201])</f>
        <v/>
      </c>
      <c r="GV29" t="str">
        <f>IF(Table4[[#This Row],[Column202]]=0,"",Table4[Column202])</f>
        <v/>
      </c>
      <c r="GW29" t="str">
        <f>IF(Table4[[#This Row],[Column203]]=0,"",Table4[Column203])</f>
        <v/>
      </c>
      <c r="GX29" t="str">
        <f>IF(Table4[[#This Row],[Conversions]]=0,"",Table4[Conversions])</f>
        <v/>
      </c>
      <c r="GY29" s="2" t="e">
        <f>Table43[[#This Row],[Conversions]]*B$2</f>
        <v>#VALUE!</v>
      </c>
      <c r="GZ29">
        <f>SUM(COUNTIF(Table43[[#This Row],[Path]:[Column203]],{"*e*","social"}))</f>
        <v>0</v>
      </c>
      <c r="HA29">
        <f>IF(Table43[[#This Row],[Path]]=A$2,1,0)</f>
        <v>0</v>
      </c>
      <c r="HB29">
        <f>IF(Table43[[#This Row],[Path]]=A$3,1,0)</f>
        <v>0</v>
      </c>
      <c r="HC29">
        <f>IF(Table43[[#This Row],[Path]]=A$4,1,0)</f>
        <v>0</v>
      </c>
      <c r="HD29">
        <f>IF(Table43[[#This Row],[Path]]=A$5,1,0)</f>
        <v>0</v>
      </c>
      <c r="HE29">
        <f>IF(Table43[[#This Row],[Path]]=A$6,1,0)</f>
        <v>0</v>
      </c>
      <c r="HF29">
        <f>IF(Table43[[#This Row],[Path]]=A$7,1,0)</f>
        <v>0</v>
      </c>
      <c r="HG29" s="1">
        <f>COUNTIF(Table43[[#This Row],[Path]:[Column203]],A$2)</f>
        <v>0</v>
      </c>
      <c r="HH29" s="1">
        <f>COUNTIF(Table43[[#This Row],[Path]:[Column203]],A$3)</f>
        <v>0</v>
      </c>
      <c r="HI29" s="1">
        <f>COUNTIF(Table43[[#This Row],[Path]:[Column203]],A$4)</f>
        <v>0</v>
      </c>
      <c r="HJ29" s="5">
        <f>COUNTIF(Table43[[#This Row],[Path]:[Column203]],A$5)</f>
        <v>0</v>
      </c>
      <c r="HK29" s="5">
        <f>COUNTIF(Table43[[#This Row],[Path]:[Column203]],A$6)</f>
        <v>0</v>
      </c>
      <c r="HL29" s="5">
        <f>COUNTIF(Table43[[#This Row],[Path]:[Column203]],A$7)</f>
        <v>0</v>
      </c>
      <c r="HM29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29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29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29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29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29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29" s="4" t="e">
        <f>Table43[[#This Row],[IncrementalOrganic Attribution Ratio]]*Table43[[#This Row],[Total Revenue]]</f>
        <v>#VALUE!</v>
      </c>
      <c r="HT29" s="4" t="e">
        <f>Table43[[#This Row],[BrandIntention Attribution Ratio]]*Table43[[#This Row],[Total Revenue]]</f>
        <v>#VALUE!</v>
      </c>
      <c r="HU29" s="4" t="e">
        <f>Table43[[#This Row],[Incrementalcpc Attribution Ratio]]*Table43[[#This Row],[Total Revenue]]</f>
        <v>#VALUE!</v>
      </c>
      <c r="HV29" s="4" t="e">
        <f>Table43[[#This Row],[Feeds Attribution Ratio]]*Table43[[#This Row],[Total Revenue]]</f>
        <v>#VALUE!</v>
      </c>
      <c r="HW29" s="4" t="e">
        <f>Table43[[#This Row],[Referrals Attribution Ratio]]*Table43[[#This Row],[Total Revenue]]</f>
        <v>#VALUE!</v>
      </c>
      <c r="HX29" s="4" t="e">
        <f>Table43[[#This Row],[Social Attribution Ratio]]*Table43[[#This Row],[Total Revenue]]</f>
        <v>#VALUE!</v>
      </c>
      <c r="HY29" s="18">
        <f>SUM(Table43[[#This Row],[IncrementalOrganic Attribution Ratio]:[Social Attribution Ratio]])</f>
        <v>0</v>
      </c>
    </row>
    <row r="30" spans="2:233" x14ac:dyDescent="0.25">
      <c r="B30" t="str">
        <f>IF(Table4[[#This Row],[Path]]=0,"",Table4[Path])</f>
        <v/>
      </c>
      <c r="C30" t="str">
        <f>IF(Table4[[#This Row],[Column1]]=0,"",Table4[Column1])</f>
        <v/>
      </c>
      <c r="D30" t="str">
        <f>IF(Table4[[#This Row],[Column2]]=0,"",Table4[Column2])</f>
        <v/>
      </c>
      <c r="E30" t="str">
        <f>IF(Table4[[#This Row],[Column3]]=0,"",Table4[Column3])</f>
        <v/>
      </c>
      <c r="F30" t="str">
        <f>IF(Table4[[#This Row],[Column4]]=0,"",Table4[Column4])</f>
        <v/>
      </c>
      <c r="G30" t="str">
        <f>IF(Table4[[#This Row],[Column5]]=0,"",Table4[Column5])</f>
        <v/>
      </c>
      <c r="H30" t="str">
        <f>IF(Table4[[#This Row],[Column6]]=0,"",Table4[Column6])</f>
        <v/>
      </c>
      <c r="I30" t="str">
        <f>IF(Table4[[#This Row],[Column7]]=0,"",Table4[Column7])</f>
        <v/>
      </c>
      <c r="J30" t="str">
        <f>IF(Table4[[#This Row],[Column8]]=0,"",Table4[Column8])</f>
        <v/>
      </c>
      <c r="K30" t="str">
        <f>IF(Table4[[#This Row],[Column9]]=0,"",Table4[Column9])</f>
        <v/>
      </c>
      <c r="L30" t="str">
        <f>IF(Table4[[#This Row],[Column10]]=0,"",Table4[Column10])</f>
        <v/>
      </c>
      <c r="M30" t="str">
        <f>IF(Table4[[#This Row],[Column11]]=0,"",Table4[Column11])</f>
        <v/>
      </c>
      <c r="N30" t="str">
        <f>IF(Table4[[#This Row],[Column12]]=0,"",Table4[Column12])</f>
        <v/>
      </c>
      <c r="O30" t="str">
        <f>IF(Table4[[#This Row],[Column13]]=0,"",Table4[Column13])</f>
        <v/>
      </c>
      <c r="P30" t="str">
        <f>IF(Table4[[#This Row],[Column14]]=0,"",Table4[Column14])</f>
        <v/>
      </c>
      <c r="Q30" t="str">
        <f>IF(Table4[[#This Row],[Column15]]=0,"",Table4[Column15])</f>
        <v/>
      </c>
      <c r="R30" t="str">
        <f>IF(Table4[[#This Row],[Column16]]=0,"",Table4[Column16])</f>
        <v/>
      </c>
      <c r="S30" t="str">
        <f>IF(Table4[[#This Row],[Column17]]=0,"",Table4[Column17])</f>
        <v/>
      </c>
      <c r="T30" t="str">
        <f>IF(Table4[[#This Row],[Column18]]=0,"",Table4[Column18])</f>
        <v/>
      </c>
      <c r="U30" t="str">
        <f>IF(Table4[[#This Row],[Column19]]=0,"",Table4[Column19])</f>
        <v/>
      </c>
      <c r="V30" t="str">
        <f>IF(Table4[[#This Row],[Column20]]=0,"",Table4[Column20])</f>
        <v/>
      </c>
      <c r="W30" t="str">
        <f>IF(Table4[[#This Row],[Column21]]=0,"",Table4[Column21])</f>
        <v/>
      </c>
      <c r="X30" t="str">
        <f>IF(Table4[[#This Row],[Column22]]=0,"",Table4[Column22])</f>
        <v/>
      </c>
      <c r="Y30" t="str">
        <f>IF(Table4[[#This Row],[Column23]]=0,"",Table4[Column23])</f>
        <v/>
      </c>
      <c r="Z30" t="str">
        <f>IF(Table4[[#This Row],[Column24]]=0,"",Table4[Column24])</f>
        <v/>
      </c>
      <c r="AA30" t="str">
        <f>IF(Table4[[#This Row],[Column25]]=0,"",Table4[Column25])</f>
        <v/>
      </c>
      <c r="AB30" t="str">
        <f>IF(Table4[[#This Row],[Column26]]=0,"",Table4[Column26])</f>
        <v/>
      </c>
      <c r="AC30" t="str">
        <f>IF(Table4[[#This Row],[Column27]]=0,"",Table4[Column27])</f>
        <v/>
      </c>
      <c r="AD30" t="str">
        <f>IF(Table4[[#This Row],[Column28]]=0,"",Table4[Column28])</f>
        <v/>
      </c>
      <c r="AE30" t="str">
        <f>IF(Table4[[#This Row],[Column29]]=0,"",Table4[Column29])</f>
        <v/>
      </c>
      <c r="AF30" t="str">
        <f>IF(Table4[[#This Row],[Column30]]=0,"",Table4[Column30])</f>
        <v/>
      </c>
      <c r="AG30" t="str">
        <f>IF(Table4[[#This Row],[Column31]]=0,"",Table4[Column31])</f>
        <v/>
      </c>
      <c r="AH30" t="str">
        <f>IF(Table4[[#This Row],[Column32]]=0,"",Table4[Column32])</f>
        <v/>
      </c>
      <c r="AI30" t="str">
        <f>IF(Table4[[#This Row],[Column33]]=0,"",Table4[Column33])</f>
        <v/>
      </c>
      <c r="AJ30" t="str">
        <f>IF(Table4[[#This Row],[Column34]]=0,"",Table4[Column34])</f>
        <v/>
      </c>
      <c r="AK30" t="str">
        <f>IF(Table4[[#This Row],[Column35]]=0,"",Table4[Column35])</f>
        <v/>
      </c>
      <c r="AL30" t="str">
        <f>IF(Table4[[#This Row],[Column36]]=0,"",Table4[Column36])</f>
        <v/>
      </c>
      <c r="AM30" t="str">
        <f>IF(Table4[[#This Row],[Column37]]=0,"",Table4[Column37])</f>
        <v/>
      </c>
      <c r="AN30" t="str">
        <f>IF(Table4[[#This Row],[Column38]]=0,"",Table4[Column38])</f>
        <v/>
      </c>
      <c r="AO30" t="str">
        <f>IF(Table4[[#This Row],[Column39]]=0,"",Table4[Column39])</f>
        <v/>
      </c>
      <c r="AP30" t="str">
        <f>IF(Table4[[#This Row],[Column40]]=0,"",Table4[Column40])</f>
        <v/>
      </c>
      <c r="AQ30" t="str">
        <f>IF(Table4[[#This Row],[Column41]]=0,"",Table4[Column41])</f>
        <v/>
      </c>
      <c r="AR30" t="str">
        <f>IF(Table4[[#This Row],[Column42]]=0,"",Table4[Column42])</f>
        <v/>
      </c>
      <c r="AS30" t="str">
        <f>IF(Table4[[#This Row],[Column43]]=0,"",Table4[Column43])</f>
        <v/>
      </c>
      <c r="AT30" t="str">
        <f>IF(Table4[[#This Row],[Column44]]=0,"",Table4[Column44])</f>
        <v/>
      </c>
      <c r="AU30" t="str">
        <f>IF(Table4[[#This Row],[Column45]]=0,"",Table4[Column45])</f>
        <v/>
      </c>
      <c r="AV30" t="str">
        <f>IF(Table4[[#This Row],[Column46]]=0,"",Table4[Column46])</f>
        <v/>
      </c>
      <c r="AW30" t="str">
        <f>IF(Table4[[#This Row],[Column47]]=0,"",Table4[Column47])</f>
        <v/>
      </c>
      <c r="AX30" t="str">
        <f>IF(Table4[[#This Row],[Column48]]=0,"",Table4[Column48])</f>
        <v/>
      </c>
      <c r="AY30" t="str">
        <f>IF(Table4[[#This Row],[Column49]]=0,"",Table4[Column49])</f>
        <v/>
      </c>
      <c r="AZ30" t="str">
        <f>IF(Table4[[#This Row],[Column50]]=0,"",Table4[Column50])</f>
        <v/>
      </c>
      <c r="BA30" t="str">
        <f>IF(Table4[[#This Row],[Column51]]=0,"",Table4[Column51])</f>
        <v/>
      </c>
      <c r="BB30" t="str">
        <f>IF(Table4[[#This Row],[Column52]]=0,"",Table4[Column52])</f>
        <v/>
      </c>
      <c r="BC30" t="str">
        <f>IF(Table4[[#This Row],[Column53]]=0,"",Table4[Column53])</f>
        <v/>
      </c>
      <c r="BD30" t="str">
        <f>IF(Table4[[#This Row],[Column54]]=0,"",Table4[Column54])</f>
        <v/>
      </c>
      <c r="BE30" t="str">
        <f>IF(Table4[[#This Row],[Column55]]=0,"",Table4[Column55])</f>
        <v/>
      </c>
      <c r="BF30" t="str">
        <f>IF(Table4[[#This Row],[Column56]]=0,"",Table4[Column56])</f>
        <v/>
      </c>
      <c r="BG30" t="str">
        <f>IF(Table4[[#This Row],[Column57]]=0,"",Table4[Column57])</f>
        <v/>
      </c>
      <c r="BH30" t="str">
        <f>IF(Table4[[#This Row],[Column58]]=0,"",Table4[Column58])</f>
        <v/>
      </c>
      <c r="BI30" t="str">
        <f>IF(Table4[[#This Row],[Column59]]=0,"",Table4[Column59])</f>
        <v/>
      </c>
      <c r="BJ30" t="str">
        <f>IF(Table4[[#This Row],[Column60]]=0,"",Table4[Column60])</f>
        <v/>
      </c>
      <c r="BK30" t="str">
        <f>IF(Table4[[#This Row],[Column61]]=0,"",Table4[Column61])</f>
        <v/>
      </c>
      <c r="BL30" t="str">
        <f>IF(Table4[[#This Row],[Column62]]=0,"",Table4[Column62])</f>
        <v/>
      </c>
      <c r="BM30" t="str">
        <f>IF(Table4[[#This Row],[Column63]]=0,"",Table4[Column63])</f>
        <v/>
      </c>
      <c r="BN30" t="str">
        <f>IF(Table4[[#This Row],[Column64]]=0,"",Table4[Column64])</f>
        <v/>
      </c>
      <c r="BO30" t="str">
        <f>IF(Table4[[#This Row],[Column65]]=0,"",Table4[Column65])</f>
        <v/>
      </c>
      <c r="BP30" t="str">
        <f>IF(Table4[[#This Row],[Column66]]=0,"",Table4[Column66])</f>
        <v/>
      </c>
      <c r="BQ30" t="str">
        <f>IF(Table4[[#This Row],[Column67]]=0,"",Table4[Column67])</f>
        <v/>
      </c>
      <c r="BR30" t="str">
        <f>IF(Table4[[#This Row],[Column68]]=0,"",Table4[Column68])</f>
        <v/>
      </c>
      <c r="BS30" t="str">
        <f>IF(Table4[[#This Row],[Column69]]=0,"",Table4[Column69])</f>
        <v/>
      </c>
      <c r="BT30" t="str">
        <f>IF(Table4[[#This Row],[Column70]]=0,"",Table4[Column70])</f>
        <v/>
      </c>
      <c r="BU30" t="str">
        <f>IF(Table4[[#This Row],[Column71]]=0,"",Table4[Column71])</f>
        <v/>
      </c>
      <c r="BV30" t="str">
        <f>IF(Table4[[#This Row],[Column72]]=0,"",Table4[Column72])</f>
        <v/>
      </c>
      <c r="BW30" t="str">
        <f>IF(Table4[[#This Row],[Column73]]=0,"",Table4[Column73])</f>
        <v/>
      </c>
      <c r="BX30" t="str">
        <f>IF(Table4[[#This Row],[Column74]]=0,"",Table4[Column74])</f>
        <v/>
      </c>
      <c r="BY30" t="str">
        <f>IF(Table4[[#This Row],[Column75]]=0,"",Table4[Column75])</f>
        <v/>
      </c>
      <c r="BZ30" t="str">
        <f>IF(Table4[[#This Row],[Column76]]=0,"",Table4[Column76])</f>
        <v/>
      </c>
      <c r="CA30" t="str">
        <f>IF(Table4[[#This Row],[Column77]]=0,"",Table4[Column77])</f>
        <v/>
      </c>
      <c r="CB30" t="str">
        <f>IF(Table4[[#This Row],[Column78]]=0,"",Table4[Column78])</f>
        <v/>
      </c>
      <c r="CC30" t="str">
        <f>IF(Table4[[#This Row],[Column79]]=0,"",Table4[Column79])</f>
        <v/>
      </c>
      <c r="CD30" t="str">
        <f>IF(Table4[[#This Row],[Column80]]=0,"",Table4[Column80])</f>
        <v/>
      </c>
      <c r="CE30" t="str">
        <f>IF(Table4[[#This Row],[Column81]]=0,"",Table4[Column81])</f>
        <v/>
      </c>
      <c r="CF30" t="str">
        <f>IF(Table4[[#This Row],[Column82]]=0,"",Table4[Column82])</f>
        <v/>
      </c>
      <c r="CG30" t="str">
        <f>IF(Table4[[#This Row],[Column83]]=0,"",Table4[Column83])</f>
        <v/>
      </c>
      <c r="CH30" t="str">
        <f>IF(Table4[[#This Row],[Column84]]=0,"",Table4[Column84])</f>
        <v/>
      </c>
      <c r="CI30" t="str">
        <f>IF(Table4[[#This Row],[Column85]]=0,"",Table4[Column85])</f>
        <v/>
      </c>
      <c r="CJ30" t="str">
        <f>IF(Table4[[#This Row],[Column86]]=0,"",Table4[Column86])</f>
        <v/>
      </c>
      <c r="CK30" t="str">
        <f>IF(Table4[[#This Row],[Column87]]=0,"",Table4[Column87])</f>
        <v/>
      </c>
      <c r="CL30" t="str">
        <f>IF(Table4[[#This Row],[Column88]]=0,"",Table4[Column88])</f>
        <v/>
      </c>
      <c r="CM30" t="str">
        <f>IF(Table4[[#This Row],[Column89]]=0,"",Table4[Column89])</f>
        <v/>
      </c>
      <c r="CN30" t="str">
        <f>IF(Table4[[#This Row],[Column90]]=0,"",Table4[Column90])</f>
        <v/>
      </c>
      <c r="CO30" t="str">
        <f>IF(Table4[[#This Row],[Column91]]=0,"",Table4[Column91])</f>
        <v/>
      </c>
      <c r="CP30" t="str">
        <f>IF(Table4[[#This Row],[Column92]]=0,"",Table4[Column92])</f>
        <v/>
      </c>
      <c r="CQ30" t="str">
        <f>IF(Table4[[#This Row],[Column93]]=0,"",Table4[Column93])</f>
        <v/>
      </c>
      <c r="CR30" t="str">
        <f>IF(Table4[[#This Row],[Column94]]=0,"",Table4[Column94])</f>
        <v/>
      </c>
      <c r="CS30" t="str">
        <f>IF(Table4[[#This Row],[Column95]]=0,"",Table4[Column95])</f>
        <v/>
      </c>
      <c r="CT30" t="str">
        <f>IF(Table4[[#This Row],[Column96]]=0,"",Table4[Column96])</f>
        <v/>
      </c>
      <c r="CU30" t="str">
        <f>IF(Table4[[#This Row],[Column97]]=0,"",Table4[Column97])</f>
        <v/>
      </c>
      <c r="CV30" t="str">
        <f>IF(Table4[[#This Row],[Column98]]=0,"",Table4[Column98])</f>
        <v/>
      </c>
      <c r="CW30" t="str">
        <f>IF(Table4[[#This Row],[Column99]]=0,"",Table4[Column99])</f>
        <v/>
      </c>
      <c r="CX30" t="str">
        <f>IF(Table4[[#This Row],[Column100]]=0,"",Table4[Column100])</f>
        <v/>
      </c>
      <c r="CY30" t="str">
        <f>IF(Table4[[#This Row],[Column101]]=0,"",Table4[Column101])</f>
        <v/>
      </c>
      <c r="CZ30" t="str">
        <f>IF(Table4[[#This Row],[Column102]]=0,"",Table4[Column102])</f>
        <v/>
      </c>
      <c r="DA30" t="str">
        <f>IF(Table4[[#This Row],[Column103]]=0,"",Table4[Column103])</f>
        <v/>
      </c>
      <c r="DB30" t="str">
        <f>IF(Table4[[#This Row],[Column104]]=0,"",Table4[Column104])</f>
        <v/>
      </c>
      <c r="DC30" t="str">
        <f>IF(Table4[[#This Row],[Column105]]=0,"",Table4[Column105])</f>
        <v/>
      </c>
      <c r="DD30" t="str">
        <f>IF(Table4[[#This Row],[Column106]]=0,"",Table4[Column106])</f>
        <v/>
      </c>
      <c r="DE30" t="str">
        <f>IF(Table4[[#This Row],[Column107]]=0,"",Table4[Column107])</f>
        <v/>
      </c>
      <c r="DF30" t="str">
        <f>IF(Table4[[#This Row],[Column108]]=0,"",Table4[Column108])</f>
        <v/>
      </c>
      <c r="DG30" t="str">
        <f>IF(Table4[[#This Row],[Column109]]=0,"",Table4[Column109])</f>
        <v/>
      </c>
      <c r="DH30" t="str">
        <f>IF(Table4[[#This Row],[Column110]]=0,"",Table4[Column110])</f>
        <v/>
      </c>
      <c r="DI30" t="str">
        <f>IF(Table4[[#This Row],[Column111]]=0,"",Table4[Column111])</f>
        <v/>
      </c>
      <c r="DJ30" t="str">
        <f>IF(Table4[[#This Row],[Column112]]=0,"",Table4[Column112])</f>
        <v/>
      </c>
      <c r="DK30" t="str">
        <f>IF(Table4[[#This Row],[Column113]]=0,"",Table4[Column113])</f>
        <v/>
      </c>
      <c r="DL30" t="str">
        <f>IF(Table4[[#This Row],[Column114]]=0,"",Table4[Column114])</f>
        <v/>
      </c>
      <c r="DM30" t="str">
        <f>IF(Table4[[#This Row],[Column115]]=0,"",Table4[Column115])</f>
        <v/>
      </c>
      <c r="DN30" t="str">
        <f>IF(Table4[[#This Row],[Column116]]=0,"",Table4[Column116])</f>
        <v/>
      </c>
      <c r="DO30" t="str">
        <f>IF(Table4[[#This Row],[Column117]]=0,"",Table4[Column117])</f>
        <v/>
      </c>
      <c r="DP30" t="str">
        <f>IF(Table4[[#This Row],[Column118]]=0,"",Table4[Column118])</f>
        <v/>
      </c>
      <c r="DQ30" t="str">
        <f>IF(Table4[[#This Row],[Column119]]=0,"",Table4[Column119])</f>
        <v/>
      </c>
      <c r="DR30" t="str">
        <f>IF(Table4[[#This Row],[Column120]]=0,"",Table4[Column120])</f>
        <v/>
      </c>
      <c r="DS30" t="str">
        <f>IF(Table4[[#This Row],[Column121]]=0,"",Table4[Column121])</f>
        <v/>
      </c>
      <c r="DT30" t="str">
        <f>IF(Table4[[#This Row],[Column122]]=0,"",Table4[Column122])</f>
        <v/>
      </c>
      <c r="DU30" t="str">
        <f>IF(Table4[[#This Row],[Column123]]=0,"",Table4[Column123])</f>
        <v/>
      </c>
      <c r="DV30" t="str">
        <f>IF(Table4[[#This Row],[Column124]]=0,"",Table4[Column124])</f>
        <v/>
      </c>
      <c r="DW30" t="str">
        <f>IF(Table4[[#This Row],[Column125]]=0,"",Table4[Column125])</f>
        <v/>
      </c>
      <c r="DX30" t="str">
        <f>IF(Table4[[#This Row],[Column126]]=0,"",Table4[Column126])</f>
        <v/>
      </c>
      <c r="DY30" t="str">
        <f>IF(Table4[[#This Row],[Column127]]=0,"",Table4[Column127])</f>
        <v/>
      </c>
      <c r="DZ30" t="str">
        <f>IF(Table4[[#This Row],[Column128]]=0,"",Table4[Column128])</f>
        <v/>
      </c>
      <c r="EA30" t="str">
        <f>IF(Table4[[#This Row],[Column129]]=0,"",Table4[Column129])</f>
        <v/>
      </c>
      <c r="EB30" t="str">
        <f>IF(Table4[[#This Row],[Column130]]=0,"",Table4[Column130])</f>
        <v/>
      </c>
      <c r="EC30" t="str">
        <f>IF(Table4[[#This Row],[Column131]]=0,"",Table4[Column131])</f>
        <v/>
      </c>
      <c r="ED30" t="str">
        <f>IF(Table4[[#This Row],[Column132]]=0,"",Table4[Column132])</f>
        <v/>
      </c>
      <c r="EE30" t="str">
        <f>IF(Table4[[#This Row],[Column133]]=0,"",Table4[Column133])</f>
        <v/>
      </c>
      <c r="EF30" t="str">
        <f>IF(Table4[[#This Row],[Column134]]=0,"",Table4[Column134])</f>
        <v/>
      </c>
      <c r="EG30" t="str">
        <f>IF(Table4[[#This Row],[Column135]]=0,"",Table4[Column135])</f>
        <v/>
      </c>
      <c r="EH30" t="str">
        <f>IF(Table4[[#This Row],[Column136]]=0,"",Table4[Column136])</f>
        <v/>
      </c>
      <c r="EI30" t="str">
        <f>IF(Table4[[#This Row],[Column137]]=0,"",Table4[Column137])</f>
        <v/>
      </c>
      <c r="EJ30" t="str">
        <f>IF(Table4[[#This Row],[Column138]]=0,"",Table4[Column138])</f>
        <v/>
      </c>
      <c r="EK30" t="str">
        <f>IF(Table4[[#This Row],[Column139]]=0,"",Table4[Column139])</f>
        <v/>
      </c>
      <c r="EL30" t="str">
        <f>IF(Table4[[#This Row],[Column140]]=0,"",Table4[Column140])</f>
        <v/>
      </c>
      <c r="EM30" t="str">
        <f>IF(Table4[[#This Row],[Column141]]=0,"",Table4[Column141])</f>
        <v/>
      </c>
      <c r="EN30" t="str">
        <f>IF(Table4[[#This Row],[Column142]]=0,"",Table4[Column142])</f>
        <v/>
      </c>
      <c r="EO30" t="str">
        <f>IF(Table4[[#This Row],[Column143]]=0,"",Table4[Column143])</f>
        <v/>
      </c>
      <c r="EP30" t="str">
        <f>IF(Table4[[#This Row],[Column144]]=0,"",Table4[Column144])</f>
        <v/>
      </c>
      <c r="EQ30" t="str">
        <f>IF(Table4[[#This Row],[Column145]]=0,"",Table4[Column145])</f>
        <v/>
      </c>
      <c r="ER30" t="str">
        <f>IF(Table4[[#This Row],[Column146]]=0,"",Table4[Column146])</f>
        <v/>
      </c>
      <c r="ES30" t="str">
        <f>IF(Table4[[#This Row],[Column147]]=0,"",Table4[Column147])</f>
        <v/>
      </c>
      <c r="ET30" t="str">
        <f>IF(Table4[[#This Row],[Column148]]=0,"",Table4[Column148])</f>
        <v/>
      </c>
      <c r="EU30" t="str">
        <f>IF(Table4[[#This Row],[Column149]]=0,"",Table4[Column149])</f>
        <v/>
      </c>
      <c r="EV30" t="str">
        <f>IF(Table4[[#This Row],[Column150]]=0,"",Table4[Column150])</f>
        <v/>
      </c>
      <c r="EW30" t="str">
        <f>IF(Table4[[#This Row],[Column151]]=0,"",Table4[Column151])</f>
        <v/>
      </c>
      <c r="EX30" t="str">
        <f>IF(Table4[[#This Row],[Column152]]=0,"",Table4[Column152])</f>
        <v/>
      </c>
      <c r="EY30" t="str">
        <f>IF(Table4[[#This Row],[Column153]]=0,"",Table4[Column153])</f>
        <v/>
      </c>
      <c r="EZ30" t="str">
        <f>IF(Table4[[#This Row],[Column154]]=0,"",Table4[Column154])</f>
        <v/>
      </c>
      <c r="FA30" t="str">
        <f>IF(Table4[[#This Row],[Column155]]=0,"",Table4[Column155])</f>
        <v/>
      </c>
      <c r="FB30" t="str">
        <f>IF(Table4[[#This Row],[Column156]]=0,"",Table4[Column156])</f>
        <v/>
      </c>
      <c r="FC30" t="str">
        <f>IF(Table4[[#This Row],[Column157]]=0,"",Table4[Column157])</f>
        <v/>
      </c>
      <c r="FD30" t="str">
        <f>IF(Table4[[#This Row],[Column158]]=0,"",Table4[Column158])</f>
        <v/>
      </c>
      <c r="FE30" t="str">
        <f>IF(Table4[[#This Row],[Column159]]=0,"",Table4[Column159])</f>
        <v/>
      </c>
      <c r="FF30" t="str">
        <f>IF(Table4[[#This Row],[Column160]]=0,"",Table4[Column160])</f>
        <v/>
      </c>
      <c r="FG30" t="str">
        <f>IF(Table4[[#This Row],[Column161]]=0,"",Table4[Column161])</f>
        <v/>
      </c>
      <c r="FH30" t="str">
        <f>IF(Table4[[#This Row],[Column162]]=0,"",Table4[Column162])</f>
        <v/>
      </c>
      <c r="FI30" t="str">
        <f>IF(Table4[[#This Row],[Column163]]=0,"",Table4[Column163])</f>
        <v/>
      </c>
      <c r="FJ30" t="str">
        <f>IF(Table4[[#This Row],[Column164]]=0,"",Table4[Column164])</f>
        <v/>
      </c>
      <c r="FK30" t="str">
        <f>IF(Table4[[#This Row],[Column165]]=0,"",Table4[Column165])</f>
        <v/>
      </c>
      <c r="FL30" t="str">
        <f>IF(Table4[[#This Row],[Column166]]=0,"",Table4[Column166])</f>
        <v/>
      </c>
      <c r="FM30" t="str">
        <f>IF(Table4[[#This Row],[Column167]]=0,"",Table4[Column167])</f>
        <v/>
      </c>
      <c r="FN30" t="str">
        <f>IF(Table4[[#This Row],[Column168]]=0,"",Table4[Column168])</f>
        <v/>
      </c>
      <c r="FO30" t="str">
        <f>IF(Table4[[#This Row],[Column169]]=0,"",Table4[Column169])</f>
        <v/>
      </c>
      <c r="FP30" t="str">
        <f>IF(Table4[[#This Row],[Column170]]=0,"",Table4[Column170])</f>
        <v/>
      </c>
      <c r="FQ30" t="str">
        <f>IF(Table4[[#This Row],[Column171]]=0,"",Table4[Column171])</f>
        <v/>
      </c>
      <c r="FR30" t="str">
        <f>IF(Table4[[#This Row],[Column172]]=0,"",Table4[Column172])</f>
        <v/>
      </c>
      <c r="FS30" t="str">
        <f>IF(Table4[[#This Row],[Column173]]=0,"",Table4[Column173])</f>
        <v/>
      </c>
      <c r="FT30" t="str">
        <f>IF(Table4[[#This Row],[Column174]]=0,"",Table4[Column174])</f>
        <v/>
      </c>
      <c r="FU30" t="str">
        <f>IF(Table4[[#This Row],[Column175]]=0,"",Table4[Column175])</f>
        <v/>
      </c>
      <c r="FV30" t="str">
        <f>IF(Table4[[#This Row],[Column176]]=0,"",Table4[Column176])</f>
        <v/>
      </c>
      <c r="FW30" t="str">
        <f>IF(Table4[[#This Row],[Column177]]=0,"",Table4[Column177])</f>
        <v/>
      </c>
      <c r="FX30" t="str">
        <f>IF(Table4[[#This Row],[Column178]]=0,"",Table4[Column178])</f>
        <v/>
      </c>
      <c r="FY30" t="str">
        <f>IF(Table4[[#This Row],[Column179]]=0,"",Table4[Column179])</f>
        <v/>
      </c>
      <c r="FZ30" t="str">
        <f>IF(Table4[[#This Row],[Column180]]=0,"",Table4[Column180])</f>
        <v/>
      </c>
      <c r="GA30" t="str">
        <f>IF(Table4[[#This Row],[Column181]]=0,"",Table4[Column181])</f>
        <v/>
      </c>
      <c r="GB30" t="str">
        <f>IF(Table4[[#This Row],[Column182]]=0,"",Table4[Column182])</f>
        <v/>
      </c>
      <c r="GC30" t="str">
        <f>IF(Table4[[#This Row],[Column183]]=0,"",Table4[Column183])</f>
        <v/>
      </c>
      <c r="GD30" t="str">
        <f>IF(Table4[[#This Row],[Column184]]=0,"",Table4[Column184])</f>
        <v/>
      </c>
      <c r="GE30" t="str">
        <f>IF(Table4[[#This Row],[Column185]]=0,"",Table4[Column185])</f>
        <v/>
      </c>
      <c r="GF30" t="str">
        <f>IF(Table4[[#This Row],[Column186]]=0,"",Table4[Column186])</f>
        <v/>
      </c>
      <c r="GG30" t="str">
        <f>IF(Table4[[#This Row],[Column187]]=0,"",Table4[Column187])</f>
        <v/>
      </c>
      <c r="GH30" t="str">
        <f>IF(Table4[[#This Row],[Column188]]=0,"",Table4[Column188])</f>
        <v/>
      </c>
      <c r="GI30" t="str">
        <f>IF(Table4[[#This Row],[Column189]]=0,"",Table4[Column189])</f>
        <v/>
      </c>
      <c r="GJ30" t="str">
        <f>IF(Table4[[#This Row],[Column190]]=0,"",Table4[Column190])</f>
        <v/>
      </c>
      <c r="GK30" t="str">
        <f>IF(Table4[[#This Row],[Column191]]=0,"",Table4[Column191])</f>
        <v/>
      </c>
      <c r="GL30" t="str">
        <f>IF(Table4[[#This Row],[Column192]]=0,"",Table4[Column192])</f>
        <v/>
      </c>
      <c r="GM30" t="str">
        <f>IF(Table4[[#This Row],[Column193]]=0,"",Table4[Column193])</f>
        <v/>
      </c>
      <c r="GN30" t="str">
        <f>IF(Table4[[#This Row],[Column194]]=0,"",Table4[Column194])</f>
        <v/>
      </c>
      <c r="GO30" t="str">
        <f>IF(Table4[[#This Row],[Column195]]=0,"",Table4[Column195])</f>
        <v/>
      </c>
      <c r="GP30" t="str">
        <f>IF(Table4[[#This Row],[Column196]]=0,"",Table4[Column196])</f>
        <v/>
      </c>
      <c r="GQ30" t="str">
        <f>IF(Table4[[#This Row],[Column197]]=0,"",Table4[Column197])</f>
        <v/>
      </c>
      <c r="GR30" t="str">
        <f>IF(Table4[[#This Row],[Column198]]=0,"",Table4[Column198])</f>
        <v/>
      </c>
      <c r="GS30" t="str">
        <f>IF(Table4[[#This Row],[Column199]]=0,"",Table4[Column199])</f>
        <v/>
      </c>
      <c r="GT30" t="str">
        <f>IF(Table4[[#This Row],[Column200]]=0,"",Table4[Column200])</f>
        <v/>
      </c>
      <c r="GU30" t="str">
        <f>IF(Table4[[#This Row],[Column201]]=0,"",Table4[Column201])</f>
        <v/>
      </c>
      <c r="GV30" t="str">
        <f>IF(Table4[[#This Row],[Column202]]=0,"",Table4[Column202])</f>
        <v/>
      </c>
      <c r="GW30" t="str">
        <f>IF(Table4[[#This Row],[Column203]]=0,"",Table4[Column203])</f>
        <v/>
      </c>
      <c r="GX30" t="str">
        <f>IF(Table4[[#This Row],[Conversions]]=0,"",Table4[Conversions])</f>
        <v/>
      </c>
      <c r="GY30" s="2" t="e">
        <f>Table43[[#This Row],[Conversions]]*B$2</f>
        <v>#VALUE!</v>
      </c>
      <c r="GZ30">
        <f>SUM(COUNTIF(Table43[[#This Row],[Path]:[Column203]],{"*e*","social"}))</f>
        <v>0</v>
      </c>
      <c r="HA30">
        <f>IF(Table43[[#This Row],[Path]]=A$2,1,0)</f>
        <v>0</v>
      </c>
      <c r="HB30">
        <f>IF(Table43[[#This Row],[Path]]=A$3,1,0)</f>
        <v>0</v>
      </c>
      <c r="HC30">
        <f>IF(Table43[[#This Row],[Path]]=A$4,1,0)</f>
        <v>0</v>
      </c>
      <c r="HD30">
        <f>IF(Table43[[#This Row],[Path]]=A$5,1,0)</f>
        <v>0</v>
      </c>
      <c r="HE30">
        <f>IF(Table43[[#This Row],[Path]]=A$6,1,0)</f>
        <v>0</v>
      </c>
      <c r="HF30">
        <f>IF(Table43[[#This Row],[Path]]=A$7,1,0)</f>
        <v>0</v>
      </c>
      <c r="HG30" s="1">
        <f>COUNTIF(Table43[[#This Row],[Path]:[Column203]],A$2)</f>
        <v>0</v>
      </c>
      <c r="HH30" s="1">
        <f>COUNTIF(Table43[[#This Row],[Path]:[Column203]],A$3)</f>
        <v>0</v>
      </c>
      <c r="HI30" s="1">
        <f>COUNTIF(Table43[[#This Row],[Path]:[Column203]],A$4)</f>
        <v>0</v>
      </c>
      <c r="HJ30" s="5">
        <f>COUNTIF(Table43[[#This Row],[Path]:[Column203]],A$5)</f>
        <v>0</v>
      </c>
      <c r="HK30" s="5">
        <f>COUNTIF(Table43[[#This Row],[Path]:[Column203]],A$6)</f>
        <v>0</v>
      </c>
      <c r="HL30" s="5">
        <f>COUNTIF(Table43[[#This Row],[Path]:[Column203]],A$7)</f>
        <v>0</v>
      </c>
      <c r="HM30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30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30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30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30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30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30" s="4" t="e">
        <f>Table43[[#This Row],[IncrementalOrganic Attribution Ratio]]*Table43[[#This Row],[Total Revenue]]</f>
        <v>#VALUE!</v>
      </c>
      <c r="HT30" s="4" t="e">
        <f>Table43[[#This Row],[BrandIntention Attribution Ratio]]*Table43[[#This Row],[Total Revenue]]</f>
        <v>#VALUE!</v>
      </c>
      <c r="HU30" s="4" t="e">
        <f>Table43[[#This Row],[Incrementalcpc Attribution Ratio]]*Table43[[#This Row],[Total Revenue]]</f>
        <v>#VALUE!</v>
      </c>
      <c r="HV30" s="4" t="e">
        <f>Table43[[#This Row],[Feeds Attribution Ratio]]*Table43[[#This Row],[Total Revenue]]</f>
        <v>#VALUE!</v>
      </c>
      <c r="HW30" s="4" t="e">
        <f>Table43[[#This Row],[Referrals Attribution Ratio]]*Table43[[#This Row],[Total Revenue]]</f>
        <v>#VALUE!</v>
      </c>
      <c r="HX30" s="4" t="e">
        <f>Table43[[#This Row],[Social Attribution Ratio]]*Table43[[#This Row],[Total Revenue]]</f>
        <v>#VALUE!</v>
      </c>
      <c r="HY30" s="18">
        <f>SUM(Table43[[#This Row],[IncrementalOrganic Attribution Ratio]:[Social Attribution Ratio]])</f>
        <v>0</v>
      </c>
    </row>
    <row r="31" spans="2:233" x14ac:dyDescent="0.25">
      <c r="B31" t="str">
        <f>IF(Table4[[#This Row],[Path]]=0,"",Table4[Path])</f>
        <v/>
      </c>
      <c r="C31" t="str">
        <f>IF(Table4[[#This Row],[Column1]]=0,"",Table4[Column1])</f>
        <v/>
      </c>
      <c r="D31" t="str">
        <f>IF(Table4[[#This Row],[Column2]]=0,"",Table4[Column2])</f>
        <v/>
      </c>
      <c r="E31" t="str">
        <f>IF(Table4[[#This Row],[Column3]]=0,"",Table4[Column3])</f>
        <v/>
      </c>
      <c r="F31" t="str">
        <f>IF(Table4[[#This Row],[Column4]]=0,"",Table4[Column4])</f>
        <v/>
      </c>
      <c r="G31" t="str">
        <f>IF(Table4[[#This Row],[Column5]]=0,"",Table4[Column5])</f>
        <v/>
      </c>
      <c r="H31" t="str">
        <f>IF(Table4[[#This Row],[Column6]]=0,"",Table4[Column6])</f>
        <v/>
      </c>
      <c r="I31" t="str">
        <f>IF(Table4[[#This Row],[Column7]]=0,"",Table4[Column7])</f>
        <v/>
      </c>
      <c r="J31" t="str">
        <f>IF(Table4[[#This Row],[Column8]]=0,"",Table4[Column8])</f>
        <v/>
      </c>
      <c r="K31" t="str">
        <f>IF(Table4[[#This Row],[Column9]]=0,"",Table4[Column9])</f>
        <v/>
      </c>
      <c r="L31" t="str">
        <f>IF(Table4[[#This Row],[Column10]]=0,"",Table4[Column10])</f>
        <v/>
      </c>
      <c r="M31" t="str">
        <f>IF(Table4[[#This Row],[Column11]]=0,"",Table4[Column11])</f>
        <v/>
      </c>
      <c r="N31" t="str">
        <f>IF(Table4[[#This Row],[Column12]]=0,"",Table4[Column12])</f>
        <v/>
      </c>
      <c r="O31" t="str">
        <f>IF(Table4[[#This Row],[Column13]]=0,"",Table4[Column13])</f>
        <v/>
      </c>
      <c r="P31" t="str">
        <f>IF(Table4[[#This Row],[Column14]]=0,"",Table4[Column14])</f>
        <v/>
      </c>
      <c r="Q31" t="str">
        <f>IF(Table4[[#This Row],[Column15]]=0,"",Table4[Column15])</f>
        <v/>
      </c>
      <c r="R31" t="str">
        <f>IF(Table4[[#This Row],[Column16]]=0,"",Table4[Column16])</f>
        <v/>
      </c>
      <c r="S31" t="str">
        <f>IF(Table4[[#This Row],[Column17]]=0,"",Table4[Column17])</f>
        <v/>
      </c>
      <c r="T31" t="str">
        <f>IF(Table4[[#This Row],[Column18]]=0,"",Table4[Column18])</f>
        <v/>
      </c>
      <c r="U31" t="str">
        <f>IF(Table4[[#This Row],[Column19]]=0,"",Table4[Column19])</f>
        <v/>
      </c>
      <c r="V31" t="str">
        <f>IF(Table4[[#This Row],[Column20]]=0,"",Table4[Column20])</f>
        <v/>
      </c>
      <c r="W31" t="str">
        <f>IF(Table4[[#This Row],[Column21]]=0,"",Table4[Column21])</f>
        <v/>
      </c>
      <c r="X31" t="str">
        <f>IF(Table4[[#This Row],[Column22]]=0,"",Table4[Column22])</f>
        <v/>
      </c>
      <c r="Y31" t="str">
        <f>IF(Table4[[#This Row],[Column23]]=0,"",Table4[Column23])</f>
        <v/>
      </c>
      <c r="Z31" t="str">
        <f>IF(Table4[[#This Row],[Column24]]=0,"",Table4[Column24])</f>
        <v/>
      </c>
      <c r="AA31" t="str">
        <f>IF(Table4[[#This Row],[Column25]]=0,"",Table4[Column25])</f>
        <v/>
      </c>
      <c r="AB31" t="str">
        <f>IF(Table4[[#This Row],[Column26]]=0,"",Table4[Column26])</f>
        <v/>
      </c>
      <c r="AC31" t="str">
        <f>IF(Table4[[#This Row],[Column27]]=0,"",Table4[Column27])</f>
        <v/>
      </c>
      <c r="AD31" t="str">
        <f>IF(Table4[[#This Row],[Column28]]=0,"",Table4[Column28])</f>
        <v/>
      </c>
      <c r="AE31" t="str">
        <f>IF(Table4[[#This Row],[Column29]]=0,"",Table4[Column29])</f>
        <v/>
      </c>
      <c r="AF31" t="str">
        <f>IF(Table4[[#This Row],[Column30]]=0,"",Table4[Column30])</f>
        <v/>
      </c>
      <c r="AG31" t="str">
        <f>IF(Table4[[#This Row],[Column31]]=0,"",Table4[Column31])</f>
        <v/>
      </c>
      <c r="AH31" t="str">
        <f>IF(Table4[[#This Row],[Column32]]=0,"",Table4[Column32])</f>
        <v/>
      </c>
      <c r="AI31" t="str">
        <f>IF(Table4[[#This Row],[Column33]]=0,"",Table4[Column33])</f>
        <v/>
      </c>
      <c r="AJ31" t="str">
        <f>IF(Table4[[#This Row],[Column34]]=0,"",Table4[Column34])</f>
        <v/>
      </c>
      <c r="AK31" t="str">
        <f>IF(Table4[[#This Row],[Column35]]=0,"",Table4[Column35])</f>
        <v/>
      </c>
      <c r="AL31" t="str">
        <f>IF(Table4[[#This Row],[Column36]]=0,"",Table4[Column36])</f>
        <v/>
      </c>
      <c r="AM31" t="str">
        <f>IF(Table4[[#This Row],[Column37]]=0,"",Table4[Column37])</f>
        <v/>
      </c>
      <c r="AN31" t="str">
        <f>IF(Table4[[#This Row],[Column38]]=0,"",Table4[Column38])</f>
        <v/>
      </c>
      <c r="AO31" t="str">
        <f>IF(Table4[[#This Row],[Column39]]=0,"",Table4[Column39])</f>
        <v/>
      </c>
      <c r="AP31" t="str">
        <f>IF(Table4[[#This Row],[Column40]]=0,"",Table4[Column40])</f>
        <v/>
      </c>
      <c r="AQ31" t="str">
        <f>IF(Table4[[#This Row],[Column41]]=0,"",Table4[Column41])</f>
        <v/>
      </c>
      <c r="AR31" t="str">
        <f>IF(Table4[[#This Row],[Column42]]=0,"",Table4[Column42])</f>
        <v/>
      </c>
      <c r="AS31" t="str">
        <f>IF(Table4[[#This Row],[Column43]]=0,"",Table4[Column43])</f>
        <v/>
      </c>
      <c r="AT31" t="str">
        <f>IF(Table4[[#This Row],[Column44]]=0,"",Table4[Column44])</f>
        <v/>
      </c>
      <c r="AU31" t="str">
        <f>IF(Table4[[#This Row],[Column45]]=0,"",Table4[Column45])</f>
        <v/>
      </c>
      <c r="AV31" t="str">
        <f>IF(Table4[[#This Row],[Column46]]=0,"",Table4[Column46])</f>
        <v/>
      </c>
      <c r="AW31" t="str">
        <f>IF(Table4[[#This Row],[Column47]]=0,"",Table4[Column47])</f>
        <v/>
      </c>
      <c r="AX31" t="str">
        <f>IF(Table4[[#This Row],[Column48]]=0,"",Table4[Column48])</f>
        <v/>
      </c>
      <c r="AY31" t="str">
        <f>IF(Table4[[#This Row],[Column49]]=0,"",Table4[Column49])</f>
        <v/>
      </c>
      <c r="AZ31" t="str">
        <f>IF(Table4[[#This Row],[Column50]]=0,"",Table4[Column50])</f>
        <v/>
      </c>
      <c r="BA31" t="str">
        <f>IF(Table4[[#This Row],[Column51]]=0,"",Table4[Column51])</f>
        <v/>
      </c>
      <c r="BB31" t="str">
        <f>IF(Table4[[#This Row],[Column52]]=0,"",Table4[Column52])</f>
        <v/>
      </c>
      <c r="BC31" t="str">
        <f>IF(Table4[[#This Row],[Column53]]=0,"",Table4[Column53])</f>
        <v/>
      </c>
      <c r="BD31" t="str">
        <f>IF(Table4[[#This Row],[Column54]]=0,"",Table4[Column54])</f>
        <v/>
      </c>
      <c r="BE31" t="str">
        <f>IF(Table4[[#This Row],[Column55]]=0,"",Table4[Column55])</f>
        <v/>
      </c>
      <c r="BF31" t="str">
        <f>IF(Table4[[#This Row],[Column56]]=0,"",Table4[Column56])</f>
        <v/>
      </c>
      <c r="BG31" t="str">
        <f>IF(Table4[[#This Row],[Column57]]=0,"",Table4[Column57])</f>
        <v/>
      </c>
      <c r="BH31" t="str">
        <f>IF(Table4[[#This Row],[Column58]]=0,"",Table4[Column58])</f>
        <v/>
      </c>
      <c r="BI31" t="str">
        <f>IF(Table4[[#This Row],[Column59]]=0,"",Table4[Column59])</f>
        <v/>
      </c>
      <c r="BJ31" t="str">
        <f>IF(Table4[[#This Row],[Column60]]=0,"",Table4[Column60])</f>
        <v/>
      </c>
      <c r="BK31" t="str">
        <f>IF(Table4[[#This Row],[Column61]]=0,"",Table4[Column61])</f>
        <v/>
      </c>
      <c r="BL31" t="str">
        <f>IF(Table4[[#This Row],[Column62]]=0,"",Table4[Column62])</f>
        <v/>
      </c>
      <c r="BM31" t="str">
        <f>IF(Table4[[#This Row],[Column63]]=0,"",Table4[Column63])</f>
        <v/>
      </c>
      <c r="BN31" t="str">
        <f>IF(Table4[[#This Row],[Column64]]=0,"",Table4[Column64])</f>
        <v/>
      </c>
      <c r="BO31" t="str">
        <f>IF(Table4[[#This Row],[Column65]]=0,"",Table4[Column65])</f>
        <v/>
      </c>
      <c r="BP31" t="str">
        <f>IF(Table4[[#This Row],[Column66]]=0,"",Table4[Column66])</f>
        <v/>
      </c>
      <c r="BQ31" t="str">
        <f>IF(Table4[[#This Row],[Column67]]=0,"",Table4[Column67])</f>
        <v/>
      </c>
      <c r="BR31" t="str">
        <f>IF(Table4[[#This Row],[Column68]]=0,"",Table4[Column68])</f>
        <v/>
      </c>
      <c r="BS31" t="str">
        <f>IF(Table4[[#This Row],[Column69]]=0,"",Table4[Column69])</f>
        <v/>
      </c>
      <c r="BT31" t="str">
        <f>IF(Table4[[#This Row],[Column70]]=0,"",Table4[Column70])</f>
        <v/>
      </c>
      <c r="BU31" t="str">
        <f>IF(Table4[[#This Row],[Column71]]=0,"",Table4[Column71])</f>
        <v/>
      </c>
      <c r="BV31" t="str">
        <f>IF(Table4[[#This Row],[Column72]]=0,"",Table4[Column72])</f>
        <v/>
      </c>
      <c r="BW31" t="str">
        <f>IF(Table4[[#This Row],[Column73]]=0,"",Table4[Column73])</f>
        <v/>
      </c>
      <c r="BX31" t="str">
        <f>IF(Table4[[#This Row],[Column74]]=0,"",Table4[Column74])</f>
        <v/>
      </c>
      <c r="BY31" t="str">
        <f>IF(Table4[[#This Row],[Column75]]=0,"",Table4[Column75])</f>
        <v/>
      </c>
      <c r="BZ31" t="str">
        <f>IF(Table4[[#This Row],[Column76]]=0,"",Table4[Column76])</f>
        <v/>
      </c>
      <c r="CA31" t="str">
        <f>IF(Table4[[#This Row],[Column77]]=0,"",Table4[Column77])</f>
        <v/>
      </c>
      <c r="CB31" t="str">
        <f>IF(Table4[[#This Row],[Column78]]=0,"",Table4[Column78])</f>
        <v/>
      </c>
      <c r="CC31" t="str">
        <f>IF(Table4[[#This Row],[Column79]]=0,"",Table4[Column79])</f>
        <v/>
      </c>
      <c r="CD31" t="str">
        <f>IF(Table4[[#This Row],[Column80]]=0,"",Table4[Column80])</f>
        <v/>
      </c>
      <c r="CE31" t="str">
        <f>IF(Table4[[#This Row],[Column81]]=0,"",Table4[Column81])</f>
        <v/>
      </c>
      <c r="CF31" t="str">
        <f>IF(Table4[[#This Row],[Column82]]=0,"",Table4[Column82])</f>
        <v/>
      </c>
      <c r="CG31" t="str">
        <f>IF(Table4[[#This Row],[Column83]]=0,"",Table4[Column83])</f>
        <v/>
      </c>
      <c r="CH31" t="str">
        <f>IF(Table4[[#This Row],[Column84]]=0,"",Table4[Column84])</f>
        <v/>
      </c>
      <c r="CI31" t="str">
        <f>IF(Table4[[#This Row],[Column85]]=0,"",Table4[Column85])</f>
        <v/>
      </c>
      <c r="CJ31" t="str">
        <f>IF(Table4[[#This Row],[Column86]]=0,"",Table4[Column86])</f>
        <v/>
      </c>
      <c r="CK31" t="str">
        <f>IF(Table4[[#This Row],[Column87]]=0,"",Table4[Column87])</f>
        <v/>
      </c>
      <c r="CL31" t="str">
        <f>IF(Table4[[#This Row],[Column88]]=0,"",Table4[Column88])</f>
        <v/>
      </c>
      <c r="CM31" t="str">
        <f>IF(Table4[[#This Row],[Column89]]=0,"",Table4[Column89])</f>
        <v/>
      </c>
      <c r="CN31" t="str">
        <f>IF(Table4[[#This Row],[Column90]]=0,"",Table4[Column90])</f>
        <v/>
      </c>
      <c r="CO31" t="str">
        <f>IF(Table4[[#This Row],[Column91]]=0,"",Table4[Column91])</f>
        <v/>
      </c>
      <c r="CP31" t="str">
        <f>IF(Table4[[#This Row],[Column92]]=0,"",Table4[Column92])</f>
        <v/>
      </c>
      <c r="CQ31" t="str">
        <f>IF(Table4[[#This Row],[Column93]]=0,"",Table4[Column93])</f>
        <v/>
      </c>
      <c r="CR31" t="str">
        <f>IF(Table4[[#This Row],[Column94]]=0,"",Table4[Column94])</f>
        <v/>
      </c>
      <c r="CS31" t="str">
        <f>IF(Table4[[#This Row],[Column95]]=0,"",Table4[Column95])</f>
        <v/>
      </c>
      <c r="CT31" t="str">
        <f>IF(Table4[[#This Row],[Column96]]=0,"",Table4[Column96])</f>
        <v/>
      </c>
      <c r="CU31" t="str">
        <f>IF(Table4[[#This Row],[Column97]]=0,"",Table4[Column97])</f>
        <v/>
      </c>
      <c r="CV31" t="str">
        <f>IF(Table4[[#This Row],[Column98]]=0,"",Table4[Column98])</f>
        <v/>
      </c>
      <c r="CW31" t="str">
        <f>IF(Table4[[#This Row],[Column99]]=0,"",Table4[Column99])</f>
        <v/>
      </c>
      <c r="CX31" t="str">
        <f>IF(Table4[[#This Row],[Column100]]=0,"",Table4[Column100])</f>
        <v/>
      </c>
      <c r="CY31" t="str">
        <f>IF(Table4[[#This Row],[Column101]]=0,"",Table4[Column101])</f>
        <v/>
      </c>
      <c r="CZ31" t="str">
        <f>IF(Table4[[#This Row],[Column102]]=0,"",Table4[Column102])</f>
        <v/>
      </c>
      <c r="DA31" t="str">
        <f>IF(Table4[[#This Row],[Column103]]=0,"",Table4[Column103])</f>
        <v/>
      </c>
      <c r="DB31" t="str">
        <f>IF(Table4[[#This Row],[Column104]]=0,"",Table4[Column104])</f>
        <v/>
      </c>
      <c r="DC31" t="str">
        <f>IF(Table4[[#This Row],[Column105]]=0,"",Table4[Column105])</f>
        <v/>
      </c>
      <c r="DD31" t="str">
        <f>IF(Table4[[#This Row],[Column106]]=0,"",Table4[Column106])</f>
        <v/>
      </c>
      <c r="DE31" t="str">
        <f>IF(Table4[[#This Row],[Column107]]=0,"",Table4[Column107])</f>
        <v/>
      </c>
      <c r="DF31" t="str">
        <f>IF(Table4[[#This Row],[Column108]]=0,"",Table4[Column108])</f>
        <v/>
      </c>
      <c r="DG31" t="str">
        <f>IF(Table4[[#This Row],[Column109]]=0,"",Table4[Column109])</f>
        <v/>
      </c>
      <c r="DH31" t="str">
        <f>IF(Table4[[#This Row],[Column110]]=0,"",Table4[Column110])</f>
        <v/>
      </c>
      <c r="DI31" t="str">
        <f>IF(Table4[[#This Row],[Column111]]=0,"",Table4[Column111])</f>
        <v/>
      </c>
      <c r="DJ31" t="str">
        <f>IF(Table4[[#This Row],[Column112]]=0,"",Table4[Column112])</f>
        <v/>
      </c>
      <c r="DK31" t="str">
        <f>IF(Table4[[#This Row],[Column113]]=0,"",Table4[Column113])</f>
        <v/>
      </c>
      <c r="DL31" t="str">
        <f>IF(Table4[[#This Row],[Column114]]=0,"",Table4[Column114])</f>
        <v/>
      </c>
      <c r="DM31" t="str">
        <f>IF(Table4[[#This Row],[Column115]]=0,"",Table4[Column115])</f>
        <v/>
      </c>
      <c r="DN31" t="str">
        <f>IF(Table4[[#This Row],[Column116]]=0,"",Table4[Column116])</f>
        <v/>
      </c>
      <c r="DO31" t="str">
        <f>IF(Table4[[#This Row],[Column117]]=0,"",Table4[Column117])</f>
        <v/>
      </c>
      <c r="DP31" t="str">
        <f>IF(Table4[[#This Row],[Column118]]=0,"",Table4[Column118])</f>
        <v/>
      </c>
      <c r="DQ31" t="str">
        <f>IF(Table4[[#This Row],[Column119]]=0,"",Table4[Column119])</f>
        <v/>
      </c>
      <c r="DR31" t="str">
        <f>IF(Table4[[#This Row],[Column120]]=0,"",Table4[Column120])</f>
        <v/>
      </c>
      <c r="DS31" t="str">
        <f>IF(Table4[[#This Row],[Column121]]=0,"",Table4[Column121])</f>
        <v/>
      </c>
      <c r="DT31" t="str">
        <f>IF(Table4[[#This Row],[Column122]]=0,"",Table4[Column122])</f>
        <v/>
      </c>
      <c r="DU31" t="str">
        <f>IF(Table4[[#This Row],[Column123]]=0,"",Table4[Column123])</f>
        <v/>
      </c>
      <c r="DV31" t="str">
        <f>IF(Table4[[#This Row],[Column124]]=0,"",Table4[Column124])</f>
        <v/>
      </c>
      <c r="DW31" t="str">
        <f>IF(Table4[[#This Row],[Column125]]=0,"",Table4[Column125])</f>
        <v/>
      </c>
      <c r="DX31" t="str">
        <f>IF(Table4[[#This Row],[Column126]]=0,"",Table4[Column126])</f>
        <v/>
      </c>
      <c r="DY31" t="str">
        <f>IF(Table4[[#This Row],[Column127]]=0,"",Table4[Column127])</f>
        <v/>
      </c>
      <c r="DZ31" t="str">
        <f>IF(Table4[[#This Row],[Column128]]=0,"",Table4[Column128])</f>
        <v/>
      </c>
      <c r="EA31" t="str">
        <f>IF(Table4[[#This Row],[Column129]]=0,"",Table4[Column129])</f>
        <v/>
      </c>
      <c r="EB31" t="str">
        <f>IF(Table4[[#This Row],[Column130]]=0,"",Table4[Column130])</f>
        <v/>
      </c>
      <c r="EC31" t="str">
        <f>IF(Table4[[#This Row],[Column131]]=0,"",Table4[Column131])</f>
        <v/>
      </c>
      <c r="ED31" t="str">
        <f>IF(Table4[[#This Row],[Column132]]=0,"",Table4[Column132])</f>
        <v/>
      </c>
      <c r="EE31" t="str">
        <f>IF(Table4[[#This Row],[Column133]]=0,"",Table4[Column133])</f>
        <v/>
      </c>
      <c r="EF31" t="str">
        <f>IF(Table4[[#This Row],[Column134]]=0,"",Table4[Column134])</f>
        <v/>
      </c>
      <c r="EG31" t="str">
        <f>IF(Table4[[#This Row],[Column135]]=0,"",Table4[Column135])</f>
        <v/>
      </c>
      <c r="EH31" t="str">
        <f>IF(Table4[[#This Row],[Column136]]=0,"",Table4[Column136])</f>
        <v/>
      </c>
      <c r="EI31" t="str">
        <f>IF(Table4[[#This Row],[Column137]]=0,"",Table4[Column137])</f>
        <v/>
      </c>
      <c r="EJ31" t="str">
        <f>IF(Table4[[#This Row],[Column138]]=0,"",Table4[Column138])</f>
        <v/>
      </c>
      <c r="EK31" t="str">
        <f>IF(Table4[[#This Row],[Column139]]=0,"",Table4[Column139])</f>
        <v/>
      </c>
      <c r="EL31" t="str">
        <f>IF(Table4[[#This Row],[Column140]]=0,"",Table4[Column140])</f>
        <v/>
      </c>
      <c r="EM31" t="str">
        <f>IF(Table4[[#This Row],[Column141]]=0,"",Table4[Column141])</f>
        <v/>
      </c>
      <c r="EN31" t="str">
        <f>IF(Table4[[#This Row],[Column142]]=0,"",Table4[Column142])</f>
        <v/>
      </c>
      <c r="EO31" t="str">
        <f>IF(Table4[[#This Row],[Column143]]=0,"",Table4[Column143])</f>
        <v/>
      </c>
      <c r="EP31" t="str">
        <f>IF(Table4[[#This Row],[Column144]]=0,"",Table4[Column144])</f>
        <v/>
      </c>
      <c r="EQ31" t="str">
        <f>IF(Table4[[#This Row],[Column145]]=0,"",Table4[Column145])</f>
        <v/>
      </c>
      <c r="ER31" t="str">
        <f>IF(Table4[[#This Row],[Column146]]=0,"",Table4[Column146])</f>
        <v/>
      </c>
      <c r="ES31" t="str">
        <f>IF(Table4[[#This Row],[Column147]]=0,"",Table4[Column147])</f>
        <v/>
      </c>
      <c r="ET31" t="str">
        <f>IF(Table4[[#This Row],[Column148]]=0,"",Table4[Column148])</f>
        <v/>
      </c>
      <c r="EU31" t="str">
        <f>IF(Table4[[#This Row],[Column149]]=0,"",Table4[Column149])</f>
        <v/>
      </c>
      <c r="EV31" t="str">
        <f>IF(Table4[[#This Row],[Column150]]=0,"",Table4[Column150])</f>
        <v/>
      </c>
      <c r="EW31" t="str">
        <f>IF(Table4[[#This Row],[Column151]]=0,"",Table4[Column151])</f>
        <v/>
      </c>
      <c r="EX31" t="str">
        <f>IF(Table4[[#This Row],[Column152]]=0,"",Table4[Column152])</f>
        <v/>
      </c>
      <c r="EY31" t="str">
        <f>IF(Table4[[#This Row],[Column153]]=0,"",Table4[Column153])</f>
        <v/>
      </c>
      <c r="EZ31" t="str">
        <f>IF(Table4[[#This Row],[Column154]]=0,"",Table4[Column154])</f>
        <v/>
      </c>
      <c r="FA31" t="str">
        <f>IF(Table4[[#This Row],[Column155]]=0,"",Table4[Column155])</f>
        <v/>
      </c>
      <c r="FB31" t="str">
        <f>IF(Table4[[#This Row],[Column156]]=0,"",Table4[Column156])</f>
        <v/>
      </c>
      <c r="FC31" t="str">
        <f>IF(Table4[[#This Row],[Column157]]=0,"",Table4[Column157])</f>
        <v/>
      </c>
      <c r="FD31" t="str">
        <f>IF(Table4[[#This Row],[Column158]]=0,"",Table4[Column158])</f>
        <v/>
      </c>
      <c r="FE31" t="str">
        <f>IF(Table4[[#This Row],[Column159]]=0,"",Table4[Column159])</f>
        <v/>
      </c>
      <c r="FF31" t="str">
        <f>IF(Table4[[#This Row],[Column160]]=0,"",Table4[Column160])</f>
        <v/>
      </c>
      <c r="FG31" t="str">
        <f>IF(Table4[[#This Row],[Column161]]=0,"",Table4[Column161])</f>
        <v/>
      </c>
      <c r="FH31" t="str">
        <f>IF(Table4[[#This Row],[Column162]]=0,"",Table4[Column162])</f>
        <v/>
      </c>
      <c r="FI31" t="str">
        <f>IF(Table4[[#This Row],[Column163]]=0,"",Table4[Column163])</f>
        <v/>
      </c>
      <c r="FJ31" t="str">
        <f>IF(Table4[[#This Row],[Column164]]=0,"",Table4[Column164])</f>
        <v/>
      </c>
      <c r="FK31" t="str">
        <f>IF(Table4[[#This Row],[Column165]]=0,"",Table4[Column165])</f>
        <v/>
      </c>
      <c r="FL31" t="str">
        <f>IF(Table4[[#This Row],[Column166]]=0,"",Table4[Column166])</f>
        <v/>
      </c>
      <c r="FM31" t="str">
        <f>IF(Table4[[#This Row],[Column167]]=0,"",Table4[Column167])</f>
        <v/>
      </c>
      <c r="FN31" t="str">
        <f>IF(Table4[[#This Row],[Column168]]=0,"",Table4[Column168])</f>
        <v/>
      </c>
      <c r="FO31" t="str">
        <f>IF(Table4[[#This Row],[Column169]]=0,"",Table4[Column169])</f>
        <v/>
      </c>
      <c r="FP31" t="str">
        <f>IF(Table4[[#This Row],[Column170]]=0,"",Table4[Column170])</f>
        <v/>
      </c>
      <c r="FQ31" t="str">
        <f>IF(Table4[[#This Row],[Column171]]=0,"",Table4[Column171])</f>
        <v/>
      </c>
      <c r="FR31" t="str">
        <f>IF(Table4[[#This Row],[Column172]]=0,"",Table4[Column172])</f>
        <v/>
      </c>
      <c r="FS31" t="str">
        <f>IF(Table4[[#This Row],[Column173]]=0,"",Table4[Column173])</f>
        <v/>
      </c>
      <c r="FT31" t="str">
        <f>IF(Table4[[#This Row],[Column174]]=0,"",Table4[Column174])</f>
        <v/>
      </c>
      <c r="FU31" t="str">
        <f>IF(Table4[[#This Row],[Column175]]=0,"",Table4[Column175])</f>
        <v/>
      </c>
      <c r="FV31" t="str">
        <f>IF(Table4[[#This Row],[Column176]]=0,"",Table4[Column176])</f>
        <v/>
      </c>
      <c r="FW31" t="str">
        <f>IF(Table4[[#This Row],[Column177]]=0,"",Table4[Column177])</f>
        <v/>
      </c>
      <c r="FX31" t="str">
        <f>IF(Table4[[#This Row],[Column178]]=0,"",Table4[Column178])</f>
        <v/>
      </c>
      <c r="FY31" t="str">
        <f>IF(Table4[[#This Row],[Column179]]=0,"",Table4[Column179])</f>
        <v/>
      </c>
      <c r="FZ31" t="str">
        <f>IF(Table4[[#This Row],[Column180]]=0,"",Table4[Column180])</f>
        <v/>
      </c>
      <c r="GA31" t="str">
        <f>IF(Table4[[#This Row],[Column181]]=0,"",Table4[Column181])</f>
        <v/>
      </c>
      <c r="GB31" t="str">
        <f>IF(Table4[[#This Row],[Column182]]=0,"",Table4[Column182])</f>
        <v/>
      </c>
      <c r="GC31" t="str">
        <f>IF(Table4[[#This Row],[Column183]]=0,"",Table4[Column183])</f>
        <v/>
      </c>
      <c r="GD31" t="str">
        <f>IF(Table4[[#This Row],[Column184]]=0,"",Table4[Column184])</f>
        <v/>
      </c>
      <c r="GE31" t="str">
        <f>IF(Table4[[#This Row],[Column185]]=0,"",Table4[Column185])</f>
        <v/>
      </c>
      <c r="GF31" t="str">
        <f>IF(Table4[[#This Row],[Column186]]=0,"",Table4[Column186])</f>
        <v/>
      </c>
      <c r="GG31" t="str">
        <f>IF(Table4[[#This Row],[Column187]]=0,"",Table4[Column187])</f>
        <v/>
      </c>
      <c r="GH31" t="str">
        <f>IF(Table4[[#This Row],[Column188]]=0,"",Table4[Column188])</f>
        <v/>
      </c>
      <c r="GI31" t="str">
        <f>IF(Table4[[#This Row],[Column189]]=0,"",Table4[Column189])</f>
        <v/>
      </c>
      <c r="GJ31" t="str">
        <f>IF(Table4[[#This Row],[Column190]]=0,"",Table4[Column190])</f>
        <v/>
      </c>
      <c r="GK31" t="str">
        <f>IF(Table4[[#This Row],[Column191]]=0,"",Table4[Column191])</f>
        <v/>
      </c>
      <c r="GL31" t="str">
        <f>IF(Table4[[#This Row],[Column192]]=0,"",Table4[Column192])</f>
        <v/>
      </c>
      <c r="GM31" t="str">
        <f>IF(Table4[[#This Row],[Column193]]=0,"",Table4[Column193])</f>
        <v/>
      </c>
      <c r="GN31" t="str">
        <f>IF(Table4[[#This Row],[Column194]]=0,"",Table4[Column194])</f>
        <v/>
      </c>
      <c r="GO31" t="str">
        <f>IF(Table4[[#This Row],[Column195]]=0,"",Table4[Column195])</f>
        <v/>
      </c>
      <c r="GP31" t="str">
        <f>IF(Table4[[#This Row],[Column196]]=0,"",Table4[Column196])</f>
        <v/>
      </c>
      <c r="GQ31" t="str">
        <f>IF(Table4[[#This Row],[Column197]]=0,"",Table4[Column197])</f>
        <v/>
      </c>
      <c r="GR31" t="str">
        <f>IF(Table4[[#This Row],[Column198]]=0,"",Table4[Column198])</f>
        <v/>
      </c>
      <c r="GS31" t="str">
        <f>IF(Table4[[#This Row],[Column199]]=0,"",Table4[Column199])</f>
        <v/>
      </c>
      <c r="GT31" t="str">
        <f>IF(Table4[[#This Row],[Column200]]=0,"",Table4[Column200])</f>
        <v/>
      </c>
      <c r="GU31" t="str">
        <f>IF(Table4[[#This Row],[Column201]]=0,"",Table4[Column201])</f>
        <v/>
      </c>
      <c r="GV31" t="str">
        <f>IF(Table4[[#This Row],[Column202]]=0,"",Table4[Column202])</f>
        <v/>
      </c>
      <c r="GW31" t="str">
        <f>IF(Table4[[#This Row],[Column203]]=0,"",Table4[Column203])</f>
        <v/>
      </c>
      <c r="GX31" t="str">
        <f>IF(Table4[[#This Row],[Conversions]]=0,"",Table4[Conversions])</f>
        <v/>
      </c>
      <c r="GY31" s="2" t="e">
        <f>Table43[[#This Row],[Conversions]]*B$2</f>
        <v>#VALUE!</v>
      </c>
      <c r="GZ31">
        <f>SUM(COUNTIF(Table43[[#This Row],[Path]:[Column203]],{"*e*","social"}))</f>
        <v>0</v>
      </c>
      <c r="HA31">
        <f>IF(Table43[[#This Row],[Path]]=A$2,1,0)</f>
        <v>0</v>
      </c>
      <c r="HB31">
        <f>IF(Table43[[#This Row],[Path]]=A$3,1,0)</f>
        <v>0</v>
      </c>
      <c r="HC31">
        <f>IF(Table43[[#This Row],[Path]]=A$4,1,0)</f>
        <v>0</v>
      </c>
      <c r="HD31">
        <f>IF(Table43[[#This Row],[Path]]=A$5,1,0)</f>
        <v>0</v>
      </c>
      <c r="HE31">
        <f>IF(Table43[[#This Row],[Path]]=A$6,1,0)</f>
        <v>0</v>
      </c>
      <c r="HF31">
        <f>IF(Table43[[#This Row],[Path]]=A$7,1,0)</f>
        <v>0</v>
      </c>
      <c r="HG31" s="1">
        <f>COUNTIF(Table43[[#This Row],[Path]:[Column203]],A$2)</f>
        <v>0</v>
      </c>
      <c r="HH31" s="1">
        <f>COUNTIF(Table43[[#This Row],[Path]:[Column203]],A$3)</f>
        <v>0</v>
      </c>
      <c r="HI31" s="1">
        <f>COUNTIF(Table43[[#This Row],[Path]:[Column203]],A$4)</f>
        <v>0</v>
      </c>
      <c r="HJ31" s="5">
        <f>COUNTIF(Table43[[#This Row],[Path]:[Column203]],A$5)</f>
        <v>0</v>
      </c>
      <c r="HK31" s="5">
        <f>COUNTIF(Table43[[#This Row],[Path]:[Column203]],A$6)</f>
        <v>0</v>
      </c>
      <c r="HL31" s="5">
        <f>COUNTIF(Table43[[#This Row],[Path]:[Column203]],A$7)</f>
        <v>0</v>
      </c>
      <c r="HM31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31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31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31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31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31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31" s="4" t="e">
        <f>Table43[[#This Row],[IncrementalOrganic Attribution Ratio]]*Table43[[#This Row],[Total Revenue]]</f>
        <v>#VALUE!</v>
      </c>
      <c r="HT31" s="4" t="e">
        <f>Table43[[#This Row],[BrandIntention Attribution Ratio]]*Table43[[#This Row],[Total Revenue]]</f>
        <v>#VALUE!</v>
      </c>
      <c r="HU31" s="4" t="e">
        <f>Table43[[#This Row],[Incrementalcpc Attribution Ratio]]*Table43[[#This Row],[Total Revenue]]</f>
        <v>#VALUE!</v>
      </c>
      <c r="HV31" s="4" t="e">
        <f>Table43[[#This Row],[Feeds Attribution Ratio]]*Table43[[#This Row],[Total Revenue]]</f>
        <v>#VALUE!</v>
      </c>
      <c r="HW31" s="4" t="e">
        <f>Table43[[#This Row],[Referrals Attribution Ratio]]*Table43[[#This Row],[Total Revenue]]</f>
        <v>#VALUE!</v>
      </c>
      <c r="HX31" s="4" t="e">
        <f>Table43[[#This Row],[Social Attribution Ratio]]*Table43[[#This Row],[Total Revenue]]</f>
        <v>#VALUE!</v>
      </c>
      <c r="HY31" s="18">
        <f>SUM(Table43[[#This Row],[IncrementalOrganic Attribution Ratio]:[Social Attribution Ratio]])</f>
        <v>0</v>
      </c>
    </row>
    <row r="32" spans="2:233" x14ac:dyDescent="0.25">
      <c r="B32" t="str">
        <f>IF(Table4[[#This Row],[Path]]=0,"",Table4[Path])</f>
        <v/>
      </c>
      <c r="C32" t="str">
        <f>IF(Table4[[#This Row],[Column1]]=0,"",Table4[Column1])</f>
        <v/>
      </c>
      <c r="D32" t="str">
        <f>IF(Table4[[#This Row],[Column2]]=0,"",Table4[Column2])</f>
        <v/>
      </c>
      <c r="E32" t="str">
        <f>IF(Table4[[#This Row],[Column3]]=0,"",Table4[Column3])</f>
        <v/>
      </c>
      <c r="F32" t="str">
        <f>IF(Table4[[#This Row],[Column4]]=0,"",Table4[Column4])</f>
        <v/>
      </c>
      <c r="G32" t="str">
        <f>IF(Table4[[#This Row],[Column5]]=0,"",Table4[Column5])</f>
        <v/>
      </c>
      <c r="H32" t="str">
        <f>IF(Table4[[#This Row],[Column6]]=0,"",Table4[Column6])</f>
        <v/>
      </c>
      <c r="I32" t="str">
        <f>IF(Table4[[#This Row],[Column7]]=0,"",Table4[Column7])</f>
        <v/>
      </c>
      <c r="J32" t="str">
        <f>IF(Table4[[#This Row],[Column8]]=0,"",Table4[Column8])</f>
        <v/>
      </c>
      <c r="K32" t="str">
        <f>IF(Table4[[#This Row],[Column9]]=0,"",Table4[Column9])</f>
        <v/>
      </c>
      <c r="L32" t="str">
        <f>IF(Table4[[#This Row],[Column10]]=0,"",Table4[Column10])</f>
        <v/>
      </c>
      <c r="M32" t="str">
        <f>IF(Table4[[#This Row],[Column11]]=0,"",Table4[Column11])</f>
        <v/>
      </c>
      <c r="N32" t="str">
        <f>IF(Table4[[#This Row],[Column12]]=0,"",Table4[Column12])</f>
        <v/>
      </c>
      <c r="O32" t="str">
        <f>IF(Table4[[#This Row],[Column13]]=0,"",Table4[Column13])</f>
        <v/>
      </c>
      <c r="P32" t="str">
        <f>IF(Table4[[#This Row],[Column14]]=0,"",Table4[Column14])</f>
        <v/>
      </c>
      <c r="Q32" t="str">
        <f>IF(Table4[[#This Row],[Column15]]=0,"",Table4[Column15])</f>
        <v/>
      </c>
      <c r="R32" t="str">
        <f>IF(Table4[[#This Row],[Column16]]=0,"",Table4[Column16])</f>
        <v/>
      </c>
      <c r="S32" t="str">
        <f>IF(Table4[[#This Row],[Column17]]=0,"",Table4[Column17])</f>
        <v/>
      </c>
      <c r="T32" t="str">
        <f>IF(Table4[[#This Row],[Column18]]=0,"",Table4[Column18])</f>
        <v/>
      </c>
      <c r="U32" t="str">
        <f>IF(Table4[[#This Row],[Column19]]=0,"",Table4[Column19])</f>
        <v/>
      </c>
      <c r="V32" t="str">
        <f>IF(Table4[[#This Row],[Column20]]=0,"",Table4[Column20])</f>
        <v/>
      </c>
      <c r="W32" t="str">
        <f>IF(Table4[[#This Row],[Column21]]=0,"",Table4[Column21])</f>
        <v/>
      </c>
      <c r="X32" t="str">
        <f>IF(Table4[[#This Row],[Column22]]=0,"",Table4[Column22])</f>
        <v/>
      </c>
      <c r="Y32" t="str">
        <f>IF(Table4[[#This Row],[Column23]]=0,"",Table4[Column23])</f>
        <v/>
      </c>
      <c r="Z32" t="str">
        <f>IF(Table4[[#This Row],[Column24]]=0,"",Table4[Column24])</f>
        <v/>
      </c>
      <c r="AA32" t="str">
        <f>IF(Table4[[#This Row],[Column25]]=0,"",Table4[Column25])</f>
        <v/>
      </c>
      <c r="AB32" t="str">
        <f>IF(Table4[[#This Row],[Column26]]=0,"",Table4[Column26])</f>
        <v/>
      </c>
      <c r="AC32" t="str">
        <f>IF(Table4[[#This Row],[Column27]]=0,"",Table4[Column27])</f>
        <v/>
      </c>
      <c r="AD32" t="str">
        <f>IF(Table4[[#This Row],[Column28]]=0,"",Table4[Column28])</f>
        <v/>
      </c>
      <c r="AE32" t="str">
        <f>IF(Table4[[#This Row],[Column29]]=0,"",Table4[Column29])</f>
        <v/>
      </c>
      <c r="AF32" t="str">
        <f>IF(Table4[[#This Row],[Column30]]=0,"",Table4[Column30])</f>
        <v/>
      </c>
      <c r="AG32" t="str">
        <f>IF(Table4[[#This Row],[Column31]]=0,"",Table4[Column31])</f>
        <v/>
      </c>
      <c r="AH32" t="str">
        <f>IF(Table4[[#This Row],[Column32]]=0,"",Table4[Column32])</f>
        <v/>
      </c>
      <c r="AI32" t="str">
        <f>IF(Table4[[#This Row],[Column33]]=0,"",Table4[Column33])</f>
        <v/>
      </c>
      <c r="AJ32" t="str">
        <f>IF(Table4[[#This Row],[Column34]]=0,"",Table4[Column34])</f>
        <v/>
      </c>
      <c r="AK32" t="str">
        <f>IF(Table4[[#This Row],[Column35]]=0,"",Table4[Column35])</f>
        <v/>
      </c>
      <c r="AL32" t="str">
        <f>IF(Table4[[#This Row],[Column36]]=0,"",Table4[Column36])</f>
        <v/>
      </c>
      <c r="AM32" t="str">
        <f>IF(Table4[[#This Row],[Column37]]=0,"",Table4[Column37])</f>
        <v/>
      </c>
      <c r="AN32" t="str">
        <f>IF(Table4[[#This Row],[Column38]]=0,"",Table4[Column38])</f>
        <v/>
      </c>
      <c r="AO32" t="str">
        <f>IF(Table4[[#This Row],[Column39]]=0,"",Table4[Column39])</f>
        <v/>
      </c>
      <c r="AP32" t="str">
        <f>IF(Table4[[#This Row],[Column40]]=0,"",Table4[Column40])</f>
        <v/>
      </c>
      <c r="AQ32" t="str">
        <f>IF(Table4[[#This Row],[Column41]]=0,"",Table4[Column41])</f>
        <v/>
      </c>
      <c r="AR32" t="str">
        <f>IF(Table4[[#This Row],[Column42]]=0,"",Table4[Column42])</f>
        <v/>
      </c>
      <c r="AS32" t="str">
        <f>IF(Table4[[#This Row],[Column43]]=0,"",Table4[Column43])</f>
        <v/>
      </c>
      <c r="AT32" t="str">
        <f>IF(Table4[[#This Row],[Column44]]=0,"",Table4[Column44])</f>
        <v/>
      </c>
      <c r="AU32" t="str">
        <f>IF(Table4[[#This Row],[Column45]]=0,"",Table4[Column45])</f>
        <v/>
      </c>
      <c r="AV32" t="str">
        <f>IF(Table4[[#This Row],[Column46]]=0,"",Table4[Column46])</f>
        <v/>
      </c>
      <c r="AW32" t="str">
        <f>IF(Table4[[#This Row],[Column47]]=0,"",Table4[Column47])</f>
        <v/>
      </c>
      <c r="AX32" t="str">
        <f>IF(Table4[[#This Row],[Column48]]=0,"",Table4[Column48])</f>
        <v/>
      </c>
      <c r="AY32" t="str">
        <f>IF(Table4[[#This Row],[Column49]]=0,"",Table4[Column49])</f>
        <v/>
      </c>
      <c r="AZ32" t="str">
        <f>IF(Table4[[#This Row],[Column50]]=0,"",Table4[Column50])</f>
        <v/>
      </c>
      <c r="BA32" t="str">
        <f>IF(Table4[[#This Row],[Column51]]=0,"",Table4[Column51])</f>
        <v/>
      </c>
      <c r="BB32" t="str">
        <f>IF(Table4[[#This Row],[Column52]]=0,"",Table4[Column52])</f>
        <v/>
      </c>
      <c r="BC32" t="str">
        <f>IF(Table4[[#This Row],[Column53]]=0,"",Table4[Column53])</f>
        <v/>
      </c>
      <c r="BD32" t="str">
        <f>IF(Table4[[#This Row],[Column54]]=0,"",Table4[Column54])</f>
        <v/>
      </c>
      <c r="BE32" t="str">
        <f>IF(Table4[[#This Row],[Column55]]=0,"",Table4[Column55])</f>
        <v/>
      </c>
      <c r="BF32" t="str">
        <f>IF(Table4[[#This Row],[Column56]]=0,"",Table4[Column56])</f>
        <v/>
      </c>
      <c r="BG32" t="str">
        <f>IF(Table4[[#This Row],[Column57]]=0,"",Table4[Column57])</f>
        <v/>
      </c>
      <c r="BH32" t="str">
        <f>IF(Table4[[#This Row],[Column58]]=0,"",Table4[Column58])</f>
        <v/>
      </c>
      <c r="BI32" t="str">
        <f>IF(Table4[[#This Row],[Column59]]=0,"",Table4[Column59])</f>
        <v/>
      </c>
      <c r="BJ32" t="str">
        <f>IF(Table4[[#This Row],[Column60]]=0,"",Table4[Column60])</f>
        <v/>
      </c>
      <c r="BK32" t="str">
        <f>IF(Table4[[#This Row],[Column61]]=0,"",Table4[Column61])</f>
        <v/>
      </c>
      <c r="BL32" t="str">
        <f>IF(Table4[[#This Row],[Column62]]=0,"",Table4[Column62])</f>
        <v/>
      </c>
      <c r="BM32" t="str">
        <f>IF(Table4[[#This Row],[Column63]]=0,"",Table4[Column63])</f>
        <v/>
      </c>
      <c r="BN32" t="str">
        <f>IF(Table4[[#This Row],[Column64]]=0,"",Table4[Column64])</f>
        <v/>
      </c>
      <c r="BO32" t="str">
        <f>IF(Table4[[#This Row],[Column65]]=0,"",Table4[Column65])</f>
        <v/>
      </c>
      <c r="BP32" t="str">
        <f>IF(Table4[[#This Row],[Column66]]=0,"",Table4[Column66])</f>
        <v/>
      </c>
      <c r="BQ32" t="str">
        <f>IF(Table4[[#This Row],[Column67]]=0,"",Table4[Column67])</f>
        <v/>
      </c>
      <c r="BR32" t="str">
        <f>IF(Table4[[#This Row],[Column68]]=0,"",Table4[Column68])</f>
        <v/>
      </c>
      <c r="BS32" t="str">
        <f>IF(Table4[[#This Row],[Column69]]=0,"",Table4[Column69])</f>
        <v/>
      </c>
      <c r="BT32" t="str">
        <f>IF(Table4[[#This Row],[Column70]]=0,"",Table4[Column70])</f>
        <v/>
      </c>
      <c r="BU32" t="str">
        <f>IF(Table4[[#This Row],[Column71]]=0,"",Table4[Column71])</f>
        <v/>
      </c>
      <c r="BV32" t="str">
        <f>IF(Table4[[#This Row],[Column72]]=0,"",Table4[Column72])</f>
        <v/>
      </c>
      <c r="BW32" t="str">
        <f>IF(Table4[[#This Row],[Column73]]=0,"",Table4[Column73])</f>
        <v/>
      </c>
      <c r="BX32" t="str">
        <f>IF(Table4[[#This Row],[Column74]]=0,"",Table4[Column74])</f>
        <v/>
      </c>
      <c r="BY32" t="str">
        <f>IF(Table4[[#This Row],[Column75]]=0,"",Table4[Column75])</f>
        <v/>
      </c>
      <c r="BZ32" t="str">
        <f>IF(Table4[[#This Row],[Column76]]=0,"",Table4[Column76])</f>
        <v/>
      </c>
      <c r="CA32" t="str">
        <f>IF(Table4[[#This Row],[Column77]]=0,"",Table4[Column77])</f>
        <v/>
      </c>
      <c r="CB32" t="str">
        <f>IF(Table4[[#This Row],[Column78]]=0,"",Table4[Column78])</f>
        <v/>
      </c>
      <c r="CC32" t="str">
        <f>IF(Table4[[#This Row],[Column79]]=0,"",Table4[Column79])</f>
        <v/>
      </c>
      <c r="CD32" t="str">
        <f>IF(Table4[[#This Row],[Column80]]=0,"",Table4[Column80])</f>
        <v/>
      </c>
      <c r="CE32" t="str">
        <f>IF(Table4[[#This Row],[Column81]]=0,"",Table4[Column81])</f>
        <v/>
      </c>
      <c r="CF32" t="str">
        <f>IF(Table4[[#This Row],[Column82]]=0,"",Table4[Column82])</f>
        <v/>
      </c>
      <c r="CG32" t="str">
        <f>IF(Table4[[#This Row],[Column83]]=0,"",Table4[Column83])</f>
        <v/>
      </c>
      <c r="CH32" t="str">
        <f>IF(Table4[[#This Row],[Column84]]=0,"",Table4[Column84])</f>
        <v/>
      </c>
      <c r="CI32" t="str">
        <f>IF(Table4[[#This Row],[Column85]]=0,"",Table4[Column85])</f>
        <v/>
      </c>
      <c r="CJ32" t="str">
        <f>IF(Table4[[#This Row],[Column86]]=0,"",Table4[Column86])</f>
        <v/>
      </c>
      <c r="CK32" t="str">
        <f>IF(Table4[[#This Row],[Column87]]=0,"",Table4[Column87])</f>
        <v/>
      </c>
      <c r="CL32" t="str">
        <f>IF(Table4[[#This Row],[Column88]]=0,"",Table4[Column88])</f>
        <v/>
      </c>
      <c r="CM32" t="str">
        <f>IF(Table4[[#This Row],[Column89]]=0,"",Table4[Column89])</f>
        <v/>
      </c>
      <c r="CN32" t="str">
        <f>IF(Table4[[#This Row],[Column90]]=0,"",Table4[Column90])</f>
        <v/>
      </c>
      <c r="CO32" t="str">
        <f>IF(Table4[[#This Row],[Column91]]=0,"",Table4[Column91])</f>
        <v/>
      </c>
      <c r="CP32" t="str">
        <f>IF(Table4[[#This Row],[Column92]]=0,"",Table4[Column92])</f>
        <v/>
      </c>
      <c r="CQ32" t="str">
        <f>IF(Table4[[#This Row],[Column93]]=0,"",Table4[Column93])</f>
        <v/>
      </c>
      <c r="CR32" t="str">
        <f>IF(Table4[[#This Row],[Column94]]=0,"",Table4[Column94])</f>
        <v/>
      </c>
      <c r="CS32" t="str">
        <f>IF(Table4[[#This Row],[Column95]]=0,"",Table4[Column95])</f>
        <v/>
      </c>
      <c r="CT32" t="str">
        <f>IF(Table4[[#This Row],[Column96]]=0,"",Table4[Column96])</f>
        <v/>
      </c>
      <c r="CU32" t="str">
        <f>IF(Table4[[#This Row],[Column97]]=0,"",Table4[Column97])</f>
        <v/>
      </c>
      <c r="CV32" t="str">
        <f>IF(Table4[[#This Row],[Column98]]=0,"",Table4[Column98])</f>
        <v/>
      </c>
      <c r="CW32" t="str">
        <f>IF(Table4[[#This Row],[Column99]]=0,"",Table4[Column99])</f>
        <v/>
      </c>
      <c r="CX32" t="str">
        <f>IF(Table4[[#This Row],[Column100]]=0,"",Table4[Column100])</f>
        <v/>
      </c>
      <c r="CY32" t="str">
        <f>IF(Table4[[#This Row],[Column101]]=0,"",Table4[Column101])</f>
        <v/>
      </c>
      <c r="CZ32" t="str">
        <f>IF(Table4[[#This Row],[Column102]]=0,"",Table4[Column102])</f>
        <v/>
      </c>
      <c r="DA32" t="str">
        <f>IF(Table4[[#This Row],[Column103]]=0,"",Table4[Column103])</f>
        <v/>
      </c>
      <c r="DB32" t="str">
        <f>IF(Table4[[#This Row],[Column104]]=0,"",Table4[Column104])</f>
        <v/>
      </c>
      <c r="DC32" t="str">
        <f>IF(Table4[[#This Row],[Column105]]=0,"",Table4[Column105])</f>
        <v/>
      </c>
      <c r="DD32" t="str">
        <f>IF(Table4[[#This Row],[Column106]]=0,"",Table4[Column106])</f>
        <v/>
      </c>
      <c r="DE32" t="str">
        <f>IF(Table4[[#This Row],[Column107]]=0,"",Table4[Column107])</f>
        <v/>
      </c>
      <c r="DF32" t="str">
        <f>IF(Table4[[#This Row],[Column108]]=0,"",Table4[Column108])</f>
        <v/>
      </c>
      <c r="DG32" t="str">
        <f>IF(Table4[[#This Row],[Column109]]=0,"",Table4[Column109])</f>
        <v/>
      </c>
      <c r="DH32" t="str">
        <f>IF(Table4[[#This Row],[Column110]]=0,"",Table4[Column110])</f>
        <v/>
      </c>
      <c r="DI32" t="str">
        <f>IF(Table4[[#This Row],[Column111]]=0,"",Table4[Column111])</f>
        <v/>
      </c>
      <c r="DJ32" t="str">
        <f>IF(Table4[[#This Row],[Column112]]=0,"",Table4[Column112])</f>
        <v/>
      </c>
      <c r="DK32" t="str">
        <f>IF(Table4[[#This Row],[Column113]]=0,"",Table4[Column113])</f>
        <v/>
      </c>
      <c r="DL32" t="str">
        <f>IF(Table4[[#This Row],[Column114]]=0,"",Table4[Column114])</f>
        <v/>
      </c>
      <c r="DM32" t="str">
        <f>IF(Table4[[#This Row],[Column115]]=0,"",Table4[Column115])</f>
        <v/>
      </c>
      <c r="DN32" t="str">
        <f>IF(Table4[[#This Row],[Column116]]=0,"",Table4[Column116])</f>
        <v/>
      </c>
      <c r="DO32" t="str">
        <f>IF(Table4[[#This Row],[Column117]]=0,"",Table4[Column117])</f>
        <v/>
      </c>
      <c r="DP32" t="str">
        <f>IF(Table4[[#This Row],[Column118]]=0,"",Table4[Column118])</f>
        <v/>
      </c>
      <c r="DQ32" t="str">
        <f>IF(Table4[[#This Row],[Column119]]=0,"",Table4[Column119])</f>
        <v/>
      </c>
      <c r="DR32" t="str">
        <f>IF(Table4[[#This Row],[Column120]]=0,"",Table4[Column120])</f>
        <v/>
      </c>
      <c r="DS32" t="str">
        <f>IF(Table4[[#This Row],[Column121]]=0,"",Table4[Column121])</f>
        <v/>
      </c>
      <c r="DT32" t="str">
        <f>IF(Table4[[#This Row],[Column122]]=0,"",Table4[Column122])</f>
        <v/>
      </c>
      <c r="DU32" t="str">
        <f>IF(Table4[[#This Row],[Column123]]=0,"",Table4[Column123])</f>
        <v/>
      </c>
      <c r="DV32" t="str">
        <f>IF(Table4[[#This Row],[Column124]]=0,"",Table4[Column124])</f>
        <v/>
      </c>
      <c r="DW32" t="str">
        <f>IF(Table4[[#This Row],[Column125]]=0,"",Table4[Column125])</f>
        <v/>
      </c>
      <c r="DX32" t="str">
        <f>IF(Table4[[#This Row],[Column126]]=0,"",Table4[Column126])</f>
        <v/>
      </c>
      <c r="DY32" t="str">
        <f>IF(Table4[[#This Row],[Column127]]=0,"",Table4[Column127])</f>
        <v/>
      </c>
      <c r="DZ32" t="str">
        <f>IF(Table4[[#This Row],[Column128]]=0,"",Table4[Column128])</f>
        <v/>
      </c>
      <c r="EA32" t="str">
        <f>IF(Table4[[#This Row],[Column129]]=0,"",Table4[Column129])</f>
        <v/>
      </c>
      <c r="EB32" t="str">
        <f>IF(Table4[[#This Row],[Column130]]=0,"",Table4[Column130])</f>
        <v/>
      </c>
      <c r="EC32" t="str">
        <f>IF(Table4[[#This Row],[Column131]]=0,"",Table4[Column131])</f>
        <v/>
      </c>
      <c r="ED32" t="str">
        <f>IF(Table4[[#This Row],[Column132]]=0,"",Table4[Column132])</f>
        <v/>
      </c>
      <c r="EE32" t="str">
        <f>IF(Table4[[#This Row],[Column133]]=0,"",Table4[Column133])</f>
        <v/>
      </c>
      <c r="EF32" t="str">
        <f>IF(Table4[[#This Row],[Column134]]=0,"",Table4[Column134])</f>
        <v/>
      </c>
      <c r="EG32" t="str">
        <f>IF(Table4[[#This Row],[Column135]]=0,"",Table4[Column135])</f>
        <v/>
      </c>
      <c r="EH32" t="str">
        <f>IF(Table4[[#This Row],[Column136]]=0,"",Table4[Column136])</f>
        <v/>
      </c>
      <c r="EI32" t="str">
        <f>IF(Table4[[#This Row],[Column137]]=0,"",Table4[Column137])</f>
        <v/>
      </c>
      <c r="EJ32" t="str">
        <f>IF(Table4[[#This Row],[Column138]]=0,"",Table4[Column138])</f>
        <v/>
      </c>
      <c r="EK32" t="str">
        <f>IF(Table4[[#This Row],[Column139]]=0,"",Table4[Column139])</f>
        <v/>
      </c>
      <c r="EL32" t="str">
        <f>IF(Table4[[#This Row],[Column140]]=0,"",Table4[Column140])</f>
        <v/>
      </c>
      <c r="EM32" t="str">
        <f>IF(Table4[[#This Row],[Column141]]=0,"",Table4[Column141])</f>
        <v/>
      </c>
      <c r="EN32" t="str">
        <f>IF(Table4[[#This Row],[Column142]]=0,"",Table4[Column142])</f>
        <v/>
      </c>
      <c r="EO32" t="str">
        <f>IF(Table4[[#This Row],[Column143]]=0,"",Table4[Column143])</f>
        <v/>
      </c>
      <c r="EP32" t="str">
        <f>IF(Table4[[#This Row],[Column144]]=0,"",Table4[Column144])</f>
        <v/>
      </c>
      <c r="EQ32" t="str">
        <f>IF(Table4[[#This Row],[Column145]]=0,"",Table4[Column145])</f>
        <v/>
      </c>
      <c r="ER32" t="str">
        <f>IF(Table4[[#This Row],[Column146]]=0,"",Table4[Column146])</f>
        <v/>
      </c>
      <c r="ES32" t="str">
        <f>IF(Table4[[#This Row],[Column147]]=0,"",Table4[Column147])</f>
        <v/>
      </c>
      <c r="ET32" t="str">
        <f>IF(Table4[[#This Row],[Column148]]=0,"",Table4[Column148])</f>
        <v/>
      </c>
      <c r="EU32" t="str">
        <f>IF(Table4[[#This Row],[Column149]]=0,"",Table4[Column149])</f>
        <v/>
      </c>
      <c r="EV32" t="str">
        <f>IF(Table4[[#This Row],[Column150]]=0,"",Table4[Column150])</f>
        <v/>
      </c>
      <c r="EW32" t="str">
        <f>IF(Table4[[#This Row],[Column151]]=0,"",Table4[Column151])</f>
        <v/>
      </c>
      <c r="EX32" t="str">
        <f>IF(Table4[[#This Row],[Column152]]=0,"",Table4[Column152])</f>
        <v/>
      </c>
      <c r="EY32" t="str">
        <f>IF(Table4[[#This Row],[Column153]]=0,"",Table4[Column153])</f>
        <v/>
      </c>
      <c r="EZ32" t="str">
        <f>IF(Table4[[#This Row],[Column154]]=0,"",Table4[Column154])</f>
        <v/>
      </c>
      <c r="FA32" t="str">
        <f>IF(Table4[[#This Row],[Column155]]=0,"",Table4[Column155])</f>
        <v/>
      </c>
      <c r="FB32" t="str">
        <f>IF(Table4[[#This Row],[Column156]]=0,"",Table4[Column156])</f>
        <v/>
      </c>
      <c r="FC32" t="str">
        <f>IF(Table4[[#This Row],[Column157]]=0,"",Table4[Column157])</f>
        <v/>
      </c>
      <c r="FD32" t="str">
        <f>IF(Table4[[#This Row],[Column158]]=0,"",Table4[Column158])</f>
        <v/>
      </c>
      <c r="FE32" t="str">
        <f>IF(Table4[[#This Row],[Column159]]=0,"",Table4[Column159])</f>
        <v/>
      </c>
      <c r="FF32" t="str">
        <f>IF(Table4[[#This Row],[Column160]]=0,"",Table4[Column160])</f>
        <v/>
      </c>
      <c r="FG32" t="str">
        <f>IF(Table4[[#This Row],[Column161]]=0,"",Table4[Column161])</f>
        <v/>
      </c>
      <c r="FH32" t="str">
        <f>IF(Table4[[#This Row],[Column162]]=0,"",Table4[Column162])</f>
        <v/>
      </c>
      <c r="FI32" t="str">
        <f>IF(Table4[[#This Row],[Column163]]=0,"",Table4[Column163])</f>
        <v/>
      </c>
      <c r="FJ32" t="str">
        <f>IF(Table4[[#This Row],[Column164]]=0,"",Table4[Column164])</f>
        <v/>
      </c>
      <c r="FK32" t="str">
        <f>IF(Table4[[#This Row],[Column165]]=0,"",Table4[Column165])</f>
        <v/>
      </c>
      <c r="FL32" t="str">
        <f>IF(Table4[[#This Row],[Column166]]=0,"",Table4[Column166])</f>
        <v/>
      </c>
      <c r="FM32" t="str">
        <f>IF(Table4[[#This Row],[Column167]]=0,"",Table4[Column167])</f>
        <v/>
      </c>
      <c r="FN32" t="str">
        <f>IF(Table4[[#This Row],[Column168]]=0,"",Table4[Column168])</f>
        <v/>
      </c>
      <c r="FO32" t="str">
        <f>IF(Table4[[#This Row],[Column169]]=0,"",Table4[Column169])</f>
        <v/>
      </c>
      <c r="FP32" t="str">
        <f>IF(Table4[[#This Row],[Column170]]=0,"",Table4[Column170])</f>
        <v/>
      </c>
      <c r="FQ32" t="str">
        <f>IF(Table4[[#This Row],[Column171]]=0,"",Table4[Column171])</f>
        <v/>
      </c>
      <c r="FR32" t="str">
        <f>IF(Table4[[#This Row],[Column172]]=0,"",Table4[Column172])</f>
        <v/>
      </c>
      <c r="FS32" t="str">
        <f>IF(Table4[[#This Row],[Column173]]=0,"",Table4[Column173])</f>
        <v/>
      </c>
      <c r="FT32" t="str">
        <f>IF(Table4[[#This Row],[Column174]]=0,"",Table4[Column174])</f>
        <v/>
      </c>
      <c r="FU32" t="str">
        <f>IF(Table4[[#This Row],[Column175]]=0,"",Table4[Column175])</f>
        <v/>
      </c>
      <c r="FV32" t="str">
        <f>IF(Table4[[#This Row],[Column176]]=0,"",Table4[Column176])</f>
        <v/>
      </c>
      <c r="FW32" t="str">
        <f>IF(Table4[[#This Row],[Column177]]=0,"",Table4[Column177])</f>
        <v/>
      </c>
      <c r="FX32" t="str">
        <f>IF(Table4[[#This Row],[Column178]]=0,"",Table4[Column178])</f>
        <v/>
      </c>
      <c r="FY32" t="str">
        <f>IF(Table4[[#This Row],[Column179]]=0,"",Table4[Column179])</f>
        <v/>
      </c>
      <c r="FZ32" t="str">
        <f>IF(Table4[[#This Row],[Column180]]=0,"",Table4[Column180])</f>
        <v/>
      </c>
      <c r="GA32" t="str">
        <f>IF(Table4[[#This Row],[Column181]]=0,"",Table4[Column181])</f>
        <v/>
      </c>
      <c r="GB32" t="str">
        <f>IF(Table4[[#This Row],[Column182]]=0,"",Table4[Column182])</f>
        <v/>
      </c>
      <c r="GC32" t="str">
        <f>IF(Table4[[#This Row],[Column183]]=0,"",Table4[Column183])</f>
        <v/>
      </c>
      <c r="GD32" t="str">
        <f>IF(Table4[[#This Row],[Column184]]=0,"",Table4[Column184])</f>
        <v/>
      </c>
      <c r="GE32" t="str">
        <f>IF(Table4[[#This Row],[Column185]]=0,"",Table4[Column185])</f>
        <v/>
      </c>
      <c r="GF32" t="str">
        <f>IF(Table4[[#This Row],[Column186]]=0,"",Table4[Column186])</f>
        <v/>
      </c>
      <c r="GG32" t="str">
        <f>IF(Table4[[#This Row],[Column187]]=0,"",Table4[Column187])</f>
        <v/>
      </c>
      <c r="GH32" t="str">
        <f>IF(Table4[[#This Row],[Column188]]=0,"",Table4[Column188])</f>
        <v/>
      </c>
      <c r="GI32" t="str">
        <f>IF(Table4[[#This Row],[Column189]]=0,"",Table4[Column189])</f>
        <v/>
      </c>
      <c r="GJ32" t="str">
        <f>IF(Table4[[#This Row],[Column190]]=0,"",Table4[Column190])</f>
        <v/>
      </c>
      <c r="GK32" t="str">
        <f>IF(Table4[[#This Row],[Column191]]=0,"",Table4[Column191])</f>
        <v/>
      </c>
      <c r="GL32" t="str">
        <f>IF(Table4[[#This Row],[Column192]]=0,"",Table4[Column192])</f>
        <v/>
      </c>
      <c r="GM32" t="str">
        <f>IF(Table4[[#This Row],[Column193]]=0,"",Table4[Column193])</f>
        <v/>
      </c>
      <c r="GN32" t="str">
        <f>IF(Table4[[#This Row],[Column194]]=0,"",Table4[Column194])</f>
        <v/>
      </c>
      <c r="GO32" t="str">
        <f>IF(Table4[[#This Row],[Column195]]=0,"",Table4[Column195])</f>
        <v/>
      </c>
      <c r="GP32" t="str">
        <f>IF(Table4[[#This Row],[Column196]]=0,"",Table4[Column196])</f>
        <v/>
      </c>
      <c r="GQ32" t="str">
        <f>IF(Table4[[#This Row],[Column197]]=0,"",Table4[Column197])</f>
        <v/>
      </c>
      <c r="GR32" t="str">
        <f>IF(Table4[[#This Row],[Column198]]=0,"",Table4[Column198])</f>
        <v/>
      </c>
      <c r="GS32" t="str">
        <f>IF(Table4[[#This Row],[Column199]]=0,"",Table4[Column199])</f>
        <v/>
      </c>
      <c r="GT32" t="str">
        <f>IF(Table4[[#This Row],[Column200]]=0,"",Table4[Column200])</f>
        <v/>
      </c>
      <c r="GU32" t="str">
        <f>IF(Table4[[#This Row],[Column201]]=0,"",Table4[Column201])</f>
        <v/>
      </c>
      <c r="GV32" t="str">
        <f>IF(Table4[[#This Row],[Column202]]=0,"",Table4[Column202])</f>
        <v/>
      </c>
      <c r="GW32" t="str">
        <f>IF(Table4[[#This Row],[Column203]]=0,"",Table4[Column203])</f>
        <v/>
      </c>
      <c r="GX32" t="str">
        <f>IF(Table4[[#This Row],[Conversions]]=0,"",Table4[Conversions])</f>
        <v/>
      </c>
      <c r="GY32" s="2" t="e">
        <f>Table43[[#This Row],[Conversions]]*B$2</f>
        <v>#VALUE!</v>
      </c>
      <c r="GZ32">
        <f>SUM(COUNTIF(Table43[[#This Row],[Path]:[Column203]],{"*e*","social"}))</f>
        <v>0</v>
      </c>
      <c r="HA32">
        <f>IF(Table43[[#This Row],[Path]]=A$2,1,0)</f>
        <v>0</v>
      </c>
      <c r="HB32">
        <f>IF(Table43[[#This Row],[Path]]=A$3,1,0)</f>
        <v>0</v>
      </c>
      <c r="HC32">
        <f>IF(Table43[[#This Row],[Path]]=A$4,1,0)</f>
        <v>0</v>
      </c>
      <c r="HD32">
        <f>IF(Table43[[#This Row],[Path]]=A$5,1,0)</f>
        <v>0</v>
      </c>
      <c r="HE32">
        <f>IF(Table43[[#This Row],[Path]]=A$6,1,0)</f>
        <v>0</v>
      </c>
      <c r="HF32">
        <f>IF(Table43[[#This Row],[Path]]=A$7,1,0)</f>
        <v>0</v>
      </c>
      <c r="HG32" s="1">
        <f>COUNTIF(Table43[[#This Row],[Path]:[Column203]],A$2)</f>
        <v>0</v>
      </c>
      <c r="HH32" s="1">
        <f>COUNTIF(Table43[[#This Row],[Path]:[Column203]],A$3)</f>
        <v>0</v>
      </c>
      <c r="HI32" s="1">
        <f>COUNTIF(Table43[[#This Row],[Path]:[Column203]],A$4)</f>
        <v>0</v>
      </c>
      <c r="HJ32" s="5">
        <f>COUNTIF(Table43[[#This Row],[Path]:[Column203]],A$5)</f>
        <v>0</v>
      </c>
      <c r="HK32" s="5">
        <f>COUNTIF(Table43[[#This Row],[Path]:[Column203]],A$6)</f>
        <v>0</v>
      </c>
      <c r="HL32" s="5">
        <f>COUNTIF(Table43[[#This Row],[Path]:[Column203]],A$7)</f>
        <v>0</v>
      </c>
      <c r="HM32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32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32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32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32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32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32" s="4" t="e">
        <f>Table43[[#This Row],[IncrementalOrganic Attribution Ratio]]*Table43[[#This Row],[Total Revenue]]</f>
        <v>#VALUE!</v>
      </c>
      <c r="HT32" s="4" t="e">
        <f>Table43[[#This Row],[BrandIntention Attribution Ratio]]*Table43[[#This Row],[Total Revenue]]</f>
        <v>#VALUE!</v>
      </c>
      <c r="HU32" s="4" t="e">
        <f>Table43[[#This Row],[Incrementalcpc Attribution Ratio]]*Table43[[#This Row],[Total Revenue]]</f>
        <v>#VALUE!</v>
      </c>
      <c r="HV32" s="4" t="e">
        <f>Table43[[#This Row],[Feeds Attribution Ratio]]*Table43[[#This Row],[Total Revenue]]</f>
        <v>#VALUE!</v>
      </c>
      <c r="HW32" s="4" t="e">
        <f>Table43[[#This Row],[Referrals Attribution Ratio]]*Table43[[#This Row],[Total Revenue]]</f>
        <v>#VALUE!</v>
      </c>
      <c r="HX32" s="4" t="e">
        <f>Table43[[#This Row],[Social Attribution Ratio]]*Table43[[#This Row],[Total Revenue]]</f>
        <v>#VALUE!</v>
      </c>
      <c r="HY32" s="18">
        <f>SUM(Table43[[#This Row],[IncrementalOrganic Attribution Ratio]:[Social Attribution Ratio]])</f>
        <v>0</v>
      </c>
    </row>
    <row r="33" spans="2:233" x14ac:dyDescent="0.25">
      <c r="B33" t="str">
        <f>IF(Table4[[#This Row],[Path]]=0,"",Table4[Path])</f>
        <v/>
      </c>
      <c r="C33" t="str">
        <f>IF(Table4[[#This Row],[Column1]]=0,"",Table4[Column1])</f>
        <v/>
      </c>
      <c r="D33" t="str">
        <f>IF(Table4[[#This Row],[Column2]]=0,"",Table4[Column2])</f>
        <v/>
      </c>
      <c r="E33" t="str">
        <f>IF(Table4[[#This Row],[Column3]]=0,"",Table4[Column3])</f>
        <v/>
      </c>
      <c r="F33" t="str">
        <f>IF(Table4[[#This Row],[Column4]]=0,"",Table4[Column4])</f>
        <v/>
      </c>
      <c r="G33" t="str">
        <f>IF(Table4[[#This Row],[Column5]]=0,"",Table4[Column5])</f>
        <v/>
      </c>
      <c r="H33" t="str">
        <f>IF(Table4[[#This Row],[Column6]]=0,"",Table4[Column6])</f>
        <v/>
      </c>
      <c r="I33" t="str">
        <f>IF(Table4[[#This Row],[Column7]]=0,"",Table4[Column7])</f>
        <v/>
      </c>
      <c r="J33" t="str">
        <f>IF(Table4[[#This Row],[Column8]]=0,"",Table4[Column8])</f>
        <v/>
      </c>
      <c r="K33" t="str">
        <f>IF(Table4[[#This Row],[Column9]]=0,"",Table4[Column9])</f>
        <v/>
      </c>
      <c r="L33" t="str">
        <f>IF(Table4[[#This Row],[Column10]]=0,"",Table4[Column10])</f>
        <v/>
      </c>
      <c r="M33" t="str">
        <f>IF(Table4[[#This Row],[Column11]]=0,"",Table4[Column11])</f>
        <v/>
      </c>
      <c r="N33" t="str">
        <f>IF(Table4[[#This Row],[Column12]]=0,"",Table4[Column12])</f>
        <v/>
      </c>
      <c r="O33" t="str">
        <f>IF(Table4[[#This Row],[Column13]]=0,"",Table4[Column13])</f>
        <v/>
      </c>
      <c r="P33" t="str">
        <f>IF(Table4[[#This Row],[Column14]]=0,"",Table4[Column14])</f>
        <v/>
      </c>
      <c r="Q33" t="str">
        <f>IF(Table4[[#This Row],[Column15]]=0,"",Table4[Column15])</f>
        <v/>
      </c>
      <c r="R33" t="str">
        <f>IF(Table4[[#This Row],[Column16]]=0,"",Table4[Column16])</f>
        <v/>
      </c>
      <c r="S33" t="str">
        <f>IF(Table4[[#This Row],[Column17]]=0,"",Table4[Column17])</f>
        <v/>
      </c>
      <c r="T33" t="str">
        <f>IF(Table4[[#This Row],[Column18]]=0,"",Table4[Column18])</f>
        <v/>
      </c>
      <c r="U33" t="str">
        <f>IF(Table4[[#This Row],[Column19]]=0,"",Table4[Column19])</f>
        <v/>
      </c>
      <c r="V33" t="str">
        <f>IF(Table4[[#This Row],[Column20]]=0,"",Table4[Column20])</f>
        <v/>
      </c>
      <c r="W33" t="str">
        <f>IF(Table4[[#This Row],[Column21]]=0,"",Table4[Column21])</f>
        <v/>
      </c>
      <c r="X33" t="str">
        <f>IF(Table4[[#This Row],[Column22]]=0,"",Table4[Column22])</f>
        <v/>
      </c>
      <c r="Y33" t="str">
        <f>IF(Table4[[#This Row],[Column23]]=0,"",Table4[Column23])</f>
        <v/>
      </c>
      <c r="Z33" t="str">
        <f>IF(Table4[[#This Row],[Column24]]=0,"",Table4[Column24])</f>
        <v/>
      </c>
      <c r="AA33" t="str">
        <f>IF(Table4[[#This Row],[Column25]]=0,"",Table4[Column25])</f>
        <v/>
      </c>
      <c r="AB33" t="str">
        <f>IF(Table4[[#This Row],[Column26]]=0,"",Table4[Column26])</f>
        <v/>
      </c>
      <c r="AC33" t="str">
        <f>IF(Table4[[#This Row],[Column27]]=0,"",Table4[Column27])</f>
        <v/>
      </c>
      <c r="AD33" t="str">
        <f>IF(Table4[[#This Row],[Column28]]=0,"",Table4[Column28])</f>
        <v/>
      </c>
      <c r="AE33" t="str">
        <f>IF(Table4[[#This Row],[Column29]]=0,"",Table4[Column29])</f>
        <v/>
      </c>
      <c r="AF33" t="str">
        <f>IF(Table4[[#This Row],[Column30]]=0,"",Table4[Column30])</f>
        <v/>
      </c>
      <c r="AG33" t="str">
        <f>IF(Table4[[#This Row],[Column31]]=0,"",Table4[Column31])</f>
        <v/>
      </c>
      <c r="AH33" t="str">
        <f>IF(Table4[[#This Row],[Column32]]=0,"",Table4[Column32])</f>
        <v/>
      </c>
      <c r="AI33" t="str">
        <f>IF(Table4[[#This Row],[Column33]]=0,"",Table4[Column33])</f>
        <v/>
      </c>
      <c r="AJ33" t="str">
        <f>IF(Table4[[#This Row],[Column34]]=0,"",Table4[Column34])</f>
        <v/>
      </c>
      <c r="AK33" t="str">
        <f>IF(Table4[[#This Row],[Column35]]=0,"",Table4[Column35])</f>
        <v/>
      </c>
      <c r="AL33" t="str">
        <f>IF(Table4[[#This Row],[Column36]]=0,"",Table4[Column36])</f>
        <v/>
      </c>
      <c r="AM33" t="str">
        <f>IF(Table4[[#This Row],[Column37]]=0,"",Table4[Column37])</f>
        <v/>
      </c>
      <c r="AN33" t="str">
        <f>IF(Table4[[#This Row],[Column38]]=0,"",Table4[Column38])</f>
        <v/>
      </c>
      <c r="AO33" t="str">
        <f>IF(Table4[[#This Row],[Column39]]=0,"",Table4[Column39])</f>
        <v/>
      </c>
      <c r="AP33" t="str">
        <f>IF(Table4[[#This Row],[Column40]]=0,"",Table4[Column40])</f>
        <v/>
      </c>
      <c r="AQ33" t="str">
        <f>IF(Table4[[#This Row],[Column41]]=0,"",Table4[Column41])</f>
        <v/>
      </c>
      <c r="AR33" t="str">
        <f>IF(Table4[[#This Row],[Column42]]=0,"",Table4[Column42])</f>
        <v/>
      </c>
      <c r="AS33" t="str">
        <f>IF(Table4[[#This Row],[Column43]]=0,"",Table4[Column43])</f>
        <v/>
      </c>
      <c r="AT33" t="str">
        <f>IF(Table4[[#This Row],[Column44]]=0,"",Table4[Column44])</f>
        <v/>
      </c>
      <c r="AU33" t="str">
        <f>IF(Table4[[#This Row],[Column45]]=0,"",Table4[Column45])</f>
        <v/>
      </c>
      <c r="AV33" t="str">
        <f>IF(Table4[[#This Row],[Column46]]=0,"",Table4[Column46])</f>
        <v/>
      </c>
      <c r="AW33" t="str">
        <f>IF(Table4[[#This Row],[Column47]]=0,"",Table4[Column47])</f>
        <v/>
      </c>
      <c r="AX33" t="str">
        <f>IF(Table4[[#This Row],[Column48]]=0,"",Table4[Column48])</f>
        <v/>
      </c>
      <c r="AY33" t="str">
        <f>IF(Table4[[#This Row],[Column49]]=0,"",Table4[Column49])</f>
        <v/>
      </c>
      <c r="AZ33" t="str">
        <f>IF(Table4[[#This Row],[Column50]]=0,"",Table4[Column50])</f>
        <v/>
      </c>
      <c r="BA33" t="str">
        <f>IF(Table4[[#This Row],[Column51]]=0,"",Table4[Column51])</f>
        <v/>
      </c>
      <c r="BB33" t="str">
        <f>IF(Table4[[#This Row],[Column52]]=0,"",Table4[Column52])</f>
        <v/>
      </c>
      <c r="BC33" t="str">
        <f>IF(Table4[[#This Row],[Column53]]=0,"",Table4[Column53])</f>
        <v/>
      </c>
      <c r="BD33" t="str">
        <f>IF(Table4[[#This Row],[Column54]]=0,"",Table4[Column54])</f>
        <v/>
      </c>
      <c r="BE33" t="str">
        <f>IF(Table4[[#This Row],[Column55]]=0,"",Table4[Column55])</f>
        <v/>
      </c>
      <c r="BF33" t="str">
        <f>IF(Table4[[#This Row],[Column56]]=0,"",Table4[Column56])</f>
        <v/>
      </c>
      <c r="BG33" t="str">
        <f>IF(Table4[[#This Row],[Column57]]=0,"",Table4[Column57])</f>
        <v/>
      </c>
      <c r="BH33" t="str">
        <f>IF(Table4[[#This Row],[Column58]]=0,"",Table4[Column58])</f>
        <v/>
      </c>
      <c r="BI33" t="str">
        <f>IF(Table4[[#This Row],[Column59]]=0,"",Table4[Column59])</f>
        <v/>
      </c>
      <c r="BJ33" t="str">
        <f>IF(Table4[[#This Row],[Column60]]=0,"",Table4[Column60])</f>
        <v/>
      </c>
      <c r="BK33" t="str">
        <f>IF(Table4[[#This Row],[Column61]]=0,"",Table4[Column61])</f>
        <v/>
      </c>
      <c r="BL33" t="str">
        <f>IF(Table4[[#This Row],[Column62]]=0,"",Table4[Column62])</f>
        <v/>
      </c>
      <c r="BM33" t="str">
        <f>IF(Table4[[#This Row],[Column63]]=0,"",Table4[Column63])</f>
        <v/>
      </c>
      <c r="BN33" t="str">
        <f>IF(Table4[[#This Row],[Column64]]=0,"",Table4[Column64])</f>
        <v/>
      </c>
      <c r="BO33" t="str">
        <f>IF(Table4[[#This Row],[Column65]]=0,"",Table4[Column65])</f>
        <v/>
      </c>
      <c r="BP33" t="str">
        <f>IF(Table4[[#This Row],[Column66]]=0,"",Table4[Column66])</f>
        <v/>
      </c>
      <c r="BQ33" t="str">
        <f>IF(Table4[[#This Row],[Column67]]=0,"",Table4[Column67])</f>
        <v/>
      </c>
      <c r="BR33" t="str">
        <f>IF(Table4[[#This Row],[Column68]]=0,"",Table4[Column68])</f>
        <v/>
      </c>
      <c r="BS33" t="str">
        <f>IF(Table4[[#This Row],[Column69]]=0,"",Table4[Column69])</f>
        <v/>
      </c>
      <c r="BT33" t="str">
        <f>IF(Table4[[#This Row],[Column70]]=0,"",Table4[Column70])</f>
        <v/>
      </c>
      <c r="BU33" t="str">
        <f>IF(Table4[[#This Row],[Column71]]=0,"",Table4[Column71])</f>
        <v/>
      </c>
      <c r="BV33" t="str">
        <f>IF(Table4[[#This Row],[Column72]]=0,"",Table4[Column72])</f>
        <v/>
      </c>
      <c r="BW33" t="str">
        <f>IF(Table4[[#This Row],[Column73]]=0,"",Table4[Column73])</f>
        <v/>
      </c>
      <c r="BX33" t="str">
        <f>IF(Table4[[#This Row],[Column74]]=0,"",Table4[Column74])</f>
        <v/>
      </c>
      <c r="BY33" t="str">
        <f>IF(Table4[[#This Row],[Column75]]=0,"",Table4[Column75])</f>
        <v/>
      </c>
      <c r="BZ33" t="str">
        <f>IF(Table4[[#This Row],[Column76]]=0,"",Table4[Column76])</f>
        <v/>
      </c>
      <c r="CA33" t="str">
        <f>IF(Table4[[#This Row],[Column77]]=0,"",Table4[Column77])</f>
        <v/>
      </c>
      <c r="CB33" t="str">
        <f>IF(Table4[[#This Row],[Column78]]=0,"",Table4[Column78])</f>
        <v/>
      </c>
      <c r="CC33" t="str">
        <f>IF(Table4[[#This Row],[Column79]]=0,"",Table4[Column79])</f>
        <v/>
      </c>
      <c r="CD33" t="str">
        <f>IF(Table4[[#This Row],[Column80]]=0,"",Table4[Column80])</f>
        <v/>
      </c>
      <c r="CE33" t="str">
        <f>IF(Table4[[#This Row],[Column81]]=0,"",Table4[Column81])</f>
        <v/>
      </c>
      <c r="CF33" t="str">
        <f>IF(Table4[[#This Row],[Column82]]=0,"",Table4[Column82])</f>
        <v/>
      </c>
      <c r="CG33" t="str">
        <f>IF(Table4[[#This Row],[Column83]]=0,"",Table4[Column83])</f>
        <v/>
      </c>
      <c r="CH33" t="str">
        <f>IF(Table4[[#This Row],[Column84]]=0,"",Table4[Column84])</f>
        <v/>
      </c>
      <c r="CI33" t="str">
        <f>IF(Table4[[#This Row],[Column85]]=0,"",Table4[Column85])</f>
        <v/>
      </c>
      <c r="CJ33" t="str">
        <f>IF(Table4[[#This Row],[Column86]]=0,"",Table4[Column86])</f>
        <v/>
      </c>
      <c r="CK33" t="str">
        <f>IF(Table4[[#This Row],[Column87]]=0,"",Table4[Column87])</f>
        <v/>
      </c>
      <c r="CL33" t="str">
        <f>IF(Table4[[#This Row],[Column88]]=0,"",Table4[Column88])</f>
        <v/>
      </c>
      <c r="CM33" t="str">
        <f>IF(Table4[[#This Row],[Column89]]=0,"",Table4[Column89])</f>
        <v/>
      </c>
      <c r="CN33" t="str">
        <f>IF(Table4[[#This Row],[Column90]]=0,"",Table4[Column90])</f>
        <v/>
      </c>
      <c r="CO33" t="str">
        <f>IF(Table4[[#This Row],[Column91]]=0,"",Table4[Column91])</f>
        <v/>
      </c>
      <c r="CP33" t="str">
        <f>IF(Table4[[#This Row],[Column92]]=0,"",Table4[Column92])</f>
        <v/>
      </c>
      <c r="CQ33" t="str">
        <f>IF(Table4[[#This Row],[Column93]]=0,"",Table4[Column93])</f>
        <v/>
      </c>
      <c r="CR33" t="str">
        <f>IF(Table4[[#This Row],[Column94]]=0,"",Table4[Column94])</f>
        <v/>
      </c>
      <c r="CS33" t="str">
        <f>IF(Table4[[#This Row],[Column95]]=0,"",Table4[Column95])</f>
        <v/>
      </c>
      <c r="CT33" t="str">
        <f>IF(Table4[[#This Row],[Column96]]=0,"",Table4[Column96])</f>
        <v/>
      </c>
      <c r="CU33" t="str">
        <f>IF(Table4[[#This Row],[Column97]]=0,"",Table4[Column97])</f>
        <v/>
      </c>
      <c r="CV33" t="str">
        <f>IF(Table4[[#This Row],[Column98]]=0,"",Table4[Column98])</f>
        <v/>
      </c>
      <c r="CW33" t="str">
        <f>IF(Table4[[#This Row],[Column99]]=0,"",Table4[Column99])</f>
        <v/>
      </c>
      <c r="CX33" t="str">
        <f>IF(Table4[[#This Row],[Column100]]=0,"",Table4[Column100])</f>
        <v/>
      </c>
      <c r="CY33" t="str">
        <f>IF(Table4[[#This Row],[Column101]]=0,"",Table4[Column101])</f>
        <v/>
      </c>
      <c r="CZ33" t="str">
        <f>IF(Table4[[#This Row],[Column102]]=0,"",Table4[Column102])</f>
        <v/>
      </c>
      <c r="DA33" t="str">
        <f>IF(Table4[[#This Row],[Column103]]=0,"",Table4[Column103])</f>
        <v/>
      </c>
      <c r="DB33" t="str">
        <f>IF(Table4[[#This Row],[Column104]]=0,"",Table4[Column104])</f>
        <v/>
      </c>
      <c r="DC33" t="str">
        <f>IF(Table4[[#This Row],[Column105]]=0,"",Table4[Column105])</f>
        <v/>
      </c>
      <c r="DD33" t="str">
        <f>IF(Table4[[#This Row],[Column106]]=0,"",Table4[Column106])</f>
        <v/>
      </c>
      <c r="DE33" t="str">
        <f>IF(Table4[[#This Row],[Column107]]=0,"",Table4[Column107])</f>
        <v/>
      </c>
      <c r="DF33" t="str">
        <f>IF(Table4[[#This Row],[Column108]]=0,"",Table4[Column108])</f>
        <v/>
      </c>
      <c r="DG33" t="str">
        <f>IF(Table4[[#This Row],[Column109]]=0,"",Table4[Column109])</f>
        <v/>
      </c>
      <c r="DH33" t="str">
        <f>IF(Table4[[#This Row],[Column110]]=0,"",Table4[Column110])</f>
        <v/>
      </c>
      <c r="DI33" t="str">
        <f>IF(Table4[[#This Row],[Column111]]=0,"",Table4[Column111])</f>
        <v/>
      </c>
      <c r="DJ33" t="str">
        <f>IF(Table4[[#This Row],[Column112]]=0,"",Table4[Column112])</f>
        <v/>
      </c>
      <c r="DK33" t="str">
        <f>IF(Table4[[#This Row],[Column113]]=0,"",Table4[Column113])</f>
        <v/>
      </c>
      <c r="DL33" t="str">
        <f>IF(Table4[[#This Row],[Column114]]=0,"",Table4[Column114])</f>
        <v/>
      </c>
      <c r="DM33" t="str">
        <f>IF(Table4[[#This Row],[Column115]]=0,"",Table4[Column115])</f>
        <v/>
      </c>
      <c r="DN33" t="str">
        <f>IF(Table4[[#This Row],[Column116]]=0,"",Table4[Column116])</f>
        <v/>
      </c>
      <c r="DO33" t="str">
        <f>IF(Table4[[#This Row],[Column117]]=0,"",Table4[Column117])</f>
        <v/>
      </c>
      <c r="DP33" t="str">
        <f>IF(Table4[[#This Row],[Column118]]=0,"",Table4[Column118])</f>
        <v/>
      </c>
      <c r="DQ33" t="str">
        <f>IF(Table4[[#This Row],[Column119]]=0,"",Table4[Column119])</f>
        <v/>
      </c>
      <c r="DR33" t="str">
        <f>IF(Table4[[#This Row],[Column120]]=0,"",Table4[Column120])</f>
        <v/>
      </c>
      <c r="DS33" t="str">
        <f>IF(Table4[[#This Row],[Column121]]=0,"",Table4[Column121])</f>
        <v/>
      </c>
      <c r="DT33" t="str">
        <f>IF(Table4[[#This Row],[Column122]]=0,"",Table4[Column122])</f>
        <v/>
      </c>
      <c r="DU33" t="str">
        <f>IF(Table4[[#This Row],[Column123]]=0,"",Table4[Column123])</f>
        <v/>
      </c>
      <c r="DV33" t="str">
        <f>IF(Table4[[#This Row],[Column124]]=0,"",Table4[Column124])</f>
        <v/>
      </c>
      <c r="DW33" t="str">
        <f>IF(Table4[[#This Row],[Column125]]=0,"",Table4[Column125])</f>
        <v/>
      </c>
      <c r="DX33" t="str">
        <f>IF(Table4[[#This Row],[Column126]]=0,"",Table4[Column126])</f>
        <v/>
      </c>
      <c r="DY33" t="str">
        <f>IF(Table4[[#This Row],[Column127]]=0,"",Table4[Column127])</f>
        <v/>
      </c>
      <c r="DZ33" t="str">
        <f>IF(Table4[[#This Row],[Column128]]=0,"",Table4[Column128])</f>
        <v/>
      </c>
      <c r="EA33" t="str">
        <f>IF(Table4[[#This Row],[Column129]]=0,"",Table4[Column129])</f>
        <v/>
      </c>
      <c r="EB33" t="str">
        <f>IF(Table4[[#This Row],[Column130]]=0,"",Table4[Column130])</f>
        <v/>
      </c>
      <c r="EC33" t="str">
        <f>IF(Table4[[#This Row],[Column131]]=0,"",Table4[Column131])</f>
        <v/>
      </c>
      <c r="ED33" t="str">
        <f>IF(Table4[[#This Row],[Column132]]=0,"",Table4[Column132])</f>
        <v/>
      </c>
      <c r="EE33" t="str">
        <f>IF(Table4[[#This Row],[Column133]]=0,"",Table4[Column133])</f>
        <v/>
      </c>
      <c r="EF33" t="str">
        <f>IF(Table4[[#This Row],[Column134]]=0,"",Table4[Column134])</f>
        <v/>
      </c>
      <c r="EG33" t="str">
        <f>IF(Table4[[#This Row],[Column135]]=0,"",Table4[Column135])</f>
        <v/>
      </c>
      <c r="EH33" t="str">
        <f>IF(Table4[[#This Row],[Column136]]=0,"",Table4[Column136])</f>
        <v/>
      </c>
      <c r="EI33" t="str">
        <f>IF(Table4[[#This Row],[Column137]]=0,"",Table4[Column137])</f>
        <v/>
      </c>
      <c r="EJ33" t="str">
        <f>IF(Table4[[#This Row],[Column138]]=0,"",Table4[Column138])</f>
        <v/>
      </c>
      <c r="EK33" t="str">
        <f>IF(Table4[[#This Row],[Column139]]=0,"",Table4[Column139])</f>
        <v/>
      </c>
      <c r="EL33" t="str">
        <f>IF(Table4[[#This Row],[Column140]]=0,"",Table4[Column140])</f>
        <v/>
      </c>
      <c r="EM33" t="str">
        <f>IF(Table4[[#This Row],[Column141]]=0,"",Table4[Column141])</f>
        <v/>
      </c>
      <c r="EN33" t="str">
        <f>IF(Table4[[#This Row],[Column142]]=0,"",Table4[Column142])</f>
        <v/>
      </c>
      <c r="EO33" t="str">
        <f>IF(Table4[[#This Row],[Column143]]=0,"",Table4[Column143])</f>
        <v/>
      </c>
      <c r="EP33" t="str">
        <f>IF(Table4[[#This Row],[Column144]]=0,"",Table4[Column144])</f>
        <v/>
      </c>
      <c r="EQ33" t="str">
        <f>IF(Table4[[#This Row],[Column145]]=0,"",Table4[Column145])</f>
        <v/>
      </c>
      <c r="ER33" t="str">
        <f>IF(Table4[[#This Row],[Column146]]=0,"",Table4[Column146])</f>
        <v/>
      </c>
      <c r="ES33" t="str">
        <f>IF(Table4[[#This Row],[Column147]]=0,"",Table4[Column147])</f>
        <v/>
      </c>
      <c r="ET33" t="str">
        <f>IF(Table4[[#This Row],[Column148]]=0,"",Table4[Column148])</f>
        <v/>
      </c>
      <c r="EU33" t="str">
        <f>IF(Table4[[#This Row],[Column149]]=0,"",Table4[Column149])</f>
        <v/>
      </c>
      <c r="EV33" t="str">
        <f>IF(Table4[[#This Row],[Column150]]=0,"",Table4[Column150])</f>
        <v/>
      </c>
      <c r="EW33" t="str">
        <f>IF(Table4[[#This Row],[Column151]]=0,"",Table4[Column151])</f>
        <v/>
      </c>
      <c r="EX33" t="str">
        <f>IF(Table4[[#This Row],[Column152]]=0,"",Table4[Column152])</f>
        <v/>
      </c>
      <c r="EY33" t="str">
        <f>IF(Table4[[#This Row],[Column153]]=0,"",Table4[Column153])</f>
        <v/>
      </c>
      <c r="EZ33" t="str">
        <f>IF(Table4[[#This Row],[Column154]]=0,"",Table4[Column154])</f>
        <v/>
      </c>
      <c r="FA33" t="str">
        <f>IF(Table4[[#This Row],[Column155]]=0,"",Table4[Column155])</f>
        <v/>
      </c>
      <c r="FB33" t="str">
        <f>IF(Table4[[#This Row],[Column156]]=0,"",Table4[Column156])</f>
        <v/>
      </c>
      <c r="FC33" t="str">
        <f>IF(Table4[[#This Row],[Column157]]=0,"",Table4[Column157])</f>
        <v/>
      </c>
      <c r="FD33" t="str">
        <f>IF(Table4[[#This Row],[Column158]]=0,"",Table4[Column158])</f>
        <v/>
      </c>
      <c r="FE33" t="str">
        <f>IF(Table4[[#This Row],[Column159]]=0,"",Table4[Column159])</f>
        <v/>
      </c>
      <c r="FF33" t="str">
        <f>IF(Table4[[#This Row],[Column160]]=0,"",Table4[Column160])</f>
        <v/>
      </c>
      <c r="FG33" t="str">
        <f>IF(Table4[[#This Row],[Column161]]=0,"",Table4[Column161])</f>
        <v/>
      </c>
      <c r="FH33" t="str">
        <f>IF(Table4[[#This Row],[Column162]]=0,"",Table4[Column162])</f>
        <v/>
      </c>
      <c r="FI33" t="str">
        <f>IF(Table4[[#This Row],[Column163]]=0,"",Table4[Column163])</f>
        <v/>
      </c>
      <c r="FJ33" t="str">
        <f>IF(Table4[[#This Row],[Column164]]=0,"",Table4[Column164])</f>
        <v/>
      </c>
      <c r="FK33" t="str">
        <f>IF(Table4[[#This Row],[Column165]]=0,"",Table4[Column165])</f>
        <v/>
      </c>
      <c r="FL33" t="str">
        <f>IF(Table4[[#This Row],[Column166]]=0,"",Table4[Column166])</f>
        <v/>
      </c>
      <c r="FM33" t="str">
        <f>IF(Table4[[#This Row],[Column167]]=0,"",Table4[Column167])</f>
        <v/>
      </c>
      <c r="FN33" t="str">
        <f>IF(Table4[[#This Row],[Column168]]=0,"",Table4[Column168])</f>
        <v/>
      </c>
      <c r="FO33" t="str">
        <f>IF(Table4[[#This Row],[Column169]]=0,"",Table4[Column169])</f>
        <v/>
      </c>
      <c r="FP33" t="str">
        <f>IF(Table4[[#This Row],[Column170]]=0,"",Table4[Column170])</f>
        <v/>
      </c>
      <c r="FQ33" t="str">
        <f>IF(Table4[[#This Row],[Column171]]=0,"",Table4[Column171])</f>
        <v/>
      </c>
      <c r="FR33" t="str">
        <f>IF(Table4[[#This Row],[Column172]]=0,"",Table4[Column172])</f>
        <v/>
      </c>
      <c r="FS33" t="str">
        <f>IF(Table4[[#This Row],[Column173]]=0,"",Table4[Column173])</f>
        <v/>
      </c>
      <c r="FT33" t="str">
        <f>IF(Table4[[#This Row],[Column174]]=0,"",Table4[Column174])</f>
        <v/>
      </c>
      <c r="FU33" t="str">
        <f>IF(Table4[[#This Row],[Column175]]=0,"",Table4[Column175])</f>
        <v/>
      </c>
      <c r="FV33" t="str">
        <f>IF(Table4[[#This Row],[Column176]]=0,"",Table4[Column176])</f>
        <v/>
      </c>
      <c r="FW33" t="str">
        <f>IF(Table4[[#This Row],[Column177]]=0,"",Table4[Column177])</f>
        <v/>
      </c>
      <c r="FX33" t="str">
        <f>IF(Table4[[#This Row],[Column178]]=0,"",Table4[Column178])</f>
        <v/>
      </c>
      <c r="FY33" t="str">
        <f>IF(Table4[[#This Row],[Column179]]=0,"",Table4[Column179])</f>
        <v/>
      </c>
      <c r="FZ33" t="str">
        <f>IF(Table4[[#This Row],[Column180]]=0,"",Table4[Column180])</f>
        <v/>
      </c>
      <c r="GA33" t="str">
        <f>IF(Table4[[#This Row],[Column181]]=0,"",Table4[Column181])</f>
        <v/>
      </c>
      <c r="GB33" t="str">
        <f>IF(Table4[[#This Row],[Column182]]=0,"",Table4[Column182])</f>
        <v/>
      </c>
      <c r="GC33" t="str">
        <f>IF(Table4[[#This Row],[Column183]]=0,"",Table4[Column183])</f>
        <v/>
      </c>
      <c r="GD33" t="str">
        <f>IF(Table4[[#This Row],[Column184]]=0,"",Table4[Column184])</f>
        <v/>
      </c>
      <c r="GE33" t="str">
        <f>IF(Table4[[#This Row],[Column185]]=0,"",Table4[Column185])</f>
        <v/>
      </c>
      <c r="GF33" t="str">
        <f>IF(Table4[[#This Row],[Column186]]=0,"",Table4[Column186])</f>
        <v/>
      </c>
      <c r="GG33" t="str">
        <f>IF(Table4[[#This Row],[Column187]]=0,"",Table4[Column187])</f>
        <v/>
      </c>
      <c r="GH33" t="str">
        <f>IF(Table4[[#This Row],[Column188]]=0,"",Table4[Column188])</f>
        <v/>
      </c>
      <c r="GI33" t="str">
        <f>IF(Table4[[#This Row],[Column189]]=0,"",Table4[Column189])</f>
        <v/>
      </c>
      <c r="GJ33" t="str">
        <f>IF(Table4[[#This Row],[Column190]]=0,"",Table4[Column190])</f>
        <v/>
      </c>
      <c r="GK33" t="str">
        <f>IF(Table4[[#This Row],[Column191]]=0,"",Table4[Column191])</f>
        <v/>
      </c>
      <c r="GL33" t="str">
        <f>IF(Table4[[#This Row],[Column192]]=0,"",Table4[Column192])</f>
        <v/>
      </c>
      <c r="GM33" t="str">
        <f>IF(Table4[[#This Row],[Column193]]=0,"",Table4[Column193])</f>
        <v/>
      </c>
      <c r="GN33" t="str">
        <f>IF(Table4[[#This Row],[Column194]]=0,"",Table4[Column194])</f>
        <v/>
      </c>
      <c r="GO33" t="str">
        <f>IF(Table4[[#This Row],[Column195]]=0,"",Table4[Column195])</f>
        <v/>
      </c>
      <c r="GP33" t="str">
        <f>IF(Table4[[#This Row],[Column196]]=0,"",Table4[Column196])</f>
        <v/>
      </c>
      <c r="GQ33" t="str">
        <f>IF(Table4[[#This Row],[Column197]]=0,"",Table4[Column197])</f>
        <v/>
      </c>
      <c r="GR33" t="str">
        <f>IF(Table4[[#This Row],[Column198]]=0,"",Table4[Column198])</f>
        <v/>
      </c>
      <c r="GS33" t="str">
        <f>IF(Table4[[#This Row],[Column199]]=0,"",Table4[Column199])</f>
        <v/>
      </c>
      <c r="GT33" t="str">
        <f>IF(Table4[[#This Row],[Column200]]=0,"",Table4[Column200])</f>
        <v/>
      </c>
      <c r="GU33" t="str">
        <f>IF(Table4[[#This Row],[Column201]]=0,"",Table4[Column201])</f>
        <v/>
      </c>
      <c r="GV33" t="str">
        <f>IF(Table4[[#This Row],[Column202]]=0,"",Table4[Column202])</f>
        <v/>
      </c>
      <c r="GW33" t="str">
        <f>IF(Table4[[#This Row],[Column203]]=0,"",Table4[Column203])</f>
        <v/>
      </c>
      <c r="GX33" t="str">
        <f>IF(Table4[[#This Row],[Conversions]]=0,"",Table4[Conversions])</f>
        <v/>
      </c>
      <c r="GY33" s="2" t="e">
        <f>Table43[[#This Row],[Conversions]]*B$2</f>
        <v>#VALUE!</v>
      </c>
      <c r="GZ33">
        <f>SUM(COUNTIF(Table43[[#This Row],[Path]:[Column203]],{"*e*","social"}))</f>
        <v>0</v>
      </c>
      <c r="HA33">
        <f>IF(Table43[[#This Row],[Path]]=A$2,1,0)</f>
        <v>0</v>
      </c>
      <c r="HB33">
        <f>IF(Table43[[#This Row],[Path]]=A$3,1,0)</f>
        <v>0</v>
      </c>
      <c r="HC33">
        <f>IF(Table43[[#This Row],[Path]]=A$4,1,0)</f>
        <v>0</v>
      </c>
      <c r="HD33">
        <f>IF(Table43[[#This Row],[Path]]=A$5,1,0)</f>
        <v>0</v>
      </c>
      <c r="HE33">
        <f>IF(Table43[[#This Row],[Path]]=A$6,1,0)</f>
        <v>0</v>
      </c>
      <c r="HF33">
        <f>IF(Table43[[#This Row],[Path]]=A$7,1,0)</f>
        <v>0</v>
      </c>
      <c r="HG33" s="1">
        <f>COUNTIF(Table43[[#This Row],[Path]:[Column203]],A$2)</f>
        <v>0</v>
      </c>
      <c r="HH33" s="1">
        <f>COUNTIF(Table43[[#This Row],[Path]:[Column203]],A$3)</f>
        <v>0</v>
      </c>
      <c r="HI33" s="1">
        <f>COUNTIF(Table43[[#This Row],[Path]:[Column203]],A$4)</f>
        <v>0</v>
      </c>
      <c r="HJ33" s="5">
        <f>COUNTIF(Table43[[#This Row],[Path]:[Column203]],A$5)</f>
        <v>0</v>
      </c>
      <c r="HK33" s="5">
        <f>COUNTIF(Table43[[#This Row],[Path]:[Column203]],A$6)</f>
        <v>0</v>
      </c>
      <c r="HL33" s="5">
        <f>COUNTIF(Table43[[#This Row],[Path]:[Column203]],A$7)</f>
        <v>0</v>
      </c>
      <c r="HM33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33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33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33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33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33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33" s="4" t="e">
        <f>Table43[[#This Row],[IncrementalOrganic Attribution Ratio]]*Table43[[#This Row],[Total Revenue]]</f>
        <v>#VALUE!</v>
      </c>
      <c r="HT33" s="4" t="e">
        <f>Table43[[#This Row],[BrandIntention Attribution Ratio]]*Table43[[#This Row],[Total Revenue]]</f>
        <v>#VALUE!</v>
      </c>
      <c r="HU33" s="4" t="e">
        <f>Table43[[#This Row],[Incrementalcpc Attribution Ratio]]*Table43[[#This Row],[Total Revenue]]</f>
        <v>#VALUE!</v>
      </c>
      <c r="HV33" s="4" t="e">
        <f>Table43[[#This Row],[Feeds Attribution Ratio]]*Table43[[#This Row],[Total Revenue]]</f>
        <v>#VALUE!</v>
      </c>
      <c r="HW33" s="4" t="e">
        <f>Table43[[#This Row],[Referrals Attribution Ratio]]*Table43[[#This Row],[Total Revenue]]</f>
        <v>#VALUE!</v>
      </c>
      <c r="HX33" s="4" t="e">
        <f>Table43[[#This Row],[Social Attribution Ratio]]*Table43[[#This Row],[Total Revenue]]</f>
        <v>#VALUE!</v>
      </c>
      <c r="HY33" s="18">
        <f>SUM(Table43[[#This Row],[IncrementalOrganic Attribution Ratio]:[Social Attribution Ratio]])</f>
        <v>0</v>
      </c>
    </row>
    <row r="34" spans="2:233" x14ac:dyDescent="0.25">
      <c r="B34" t="str">
        <f>IF(Table4[[#This Row],[Path]]=0,"",Table4[Path])</f>
        <v/>
      </c>
      <c r="C34" t="str">
        <f>IF(Table4[[#This Row],[Column1]]=0,"",Table4[Column1])</f>
        <v/>
      </c>
      <c r="D34" t="str">
        <f>IF(Table4[[#This Row],[Column2]]=0,"",Table4[Column2])</f>
        <v/>
      </c>
      <c r="E34" t="str">
        <f>IF(Table4[[#This Row],[Column3]]=0,"",Table4[Column3])</f>
        <v/>
      </c>
      <c r="F34" t="str">
        <f>IF(Table4[[#This Row],[Column4]]=0,"",Table4[Column4])</f>
        <v/>
      </c>
      <c r="G34" t="str">
        <f>IF(Table4[[#This Row],[Column5]]=0,"",Table4[Column5])</f>
        <v/>
      </c>
      <c r="H34" t="str">
        <f>IF(Table4[[#This Row],[Column6]]=0,"",Table4[Column6])</f>
        <v/>
      </c>
      <c r="I34" t="str">
        <f>IF(Table4[[#This Row],[Column7]]=0,"",Table4[Column7])</f>
        <v/>
      </c>
      <c r="J34" t="str">
        <f>IF(Table4[[#This Row],[Column8]]=0,"",Table4[Column8])</f>
        <v/>
      </c>
      <c r="K34" t="str">
        <f>IF(Table4[[#This Row],[Column9]]=0,"",Table4[Column9])</f>
        <v/>
      </c>
      <c r="L34" t="str">
        <f>IF(Table4[[#This Row],[Column10]]=0,"",Table4[Column10])</f>
        <v/>
      </c>
      <c r="M34" t="str">
        <f>IF(Table4[[#This Row],[Column11]]=0,"",Table4[Column11])</f>
        <v/>
      </c>
      <c r="N34" t="str">
        <f>IF(Table4[[#This Row],[Column12]]=0,"",Table4[Column12])</f>
        <v/>
      </c>
      <c r="O34" t="str">
        <f>IF(Table4[[#This Row],[Column13]]=0,"",Table4[Column13])</f>
        <v/>
      </c>
      <c r="P34" t="str">
        <f>IF(Table4[[#This Row],[Column14]]=0,"",Table4[Column14])</f>
        <v/>
      </c>
      <c r="Q34" t="str">
        <f>IF(Table4[[#This Row],[Column15]]=0,"",Table4[Column15])</f>
        <v/>
      </c>
      <c r="R34" t="str">
        <f>IF(Table4[[#This Row],[Column16]]=0,"",Table4[Column16])</f>
        <v/>
      </c>
      <c r="S34" t="str">
        <f>IF(Table4[[#This Row],[Column17]]=0,"",Table4[Column17])</f>
        <v/>
      </c>
      <c r="T34" t="str">
        <f>IF(Table4[[#This Row],[Column18]]=0,"",Table4[Column18])</f>
        <v/>
      </c>
      <c r="U34" t="str">
        <f>IF(Table4[[#This Row],[Column19]]=0,"",Table4[Column19])</f>
        <v/>
      </c>
      <c r="V34" t="str">
        <f>IF(Table4[[#This Row],[Column20]]=0,"",Table4[Column20])</f>
        <v/>
      </c>
      <c r="W34" t="str">
        <f>IF(Table4[[#This Row],[Column21]]=0,"",Table4[Column21])</f>
        <v/>
      </c>
      <c r="X34" t="str">
        <f>IF(Table4[[#This Row],[Column22]]=0,"",Table4[Column22])</f>
        <v/>
      </c>
      <c r="Y34" t="str">
        <f>IF(Table4[[#This Row],[Column23]]=0,"",Table4[Column23])</f>
        <v/>
      </c>
      <c r="Z34" t="str">
        <f>IF(Table4[[#This Row],[Column24]]=0,"",Table4[Column24])</f>
        <v/>
      </c>
      <c r="AA34" t="str">
        <f>IF(Table4[[#This Row],[Column25]]=0,"",Table4[Column25])</f>
        <v/>
      </c>
      <c r="AB34" t="str">
        <f>IF(Table4[[#This Row],[Column26]]=0,"",Table4[Column26])</f>
        <v/>
      </c>
      <c r="AC34" t="str">
        <f>IF(Table4[[#This Row],[Column27]]=0,"",Table4[Column27])</f>
        <v/>
      </c>
      <c r="AD34" t="str">
        <f>IF(Table4[[#This Row],[Column28]]=0,"",Table4[Column28])</f>
        <v/>
      </c>
      <c r="AE34" t="str">
        <f>IF(Table4[[#This Row],[Column29]]=0,"",Table4[Column29])</f>
        <v/>
      </c>
      <c r="AF34" t="str">
        <f>IF(Table4[[#This Row],[Column30]]=0,"",Table4[Column30])</f>
        <v/>
      </c>
      <c r="AG34" t="str">
        <f>IF(Table4[[#This Row],[Column31]]=0,"",Table4[Column31])</f>
        <v/>
      </c>
      <c r="AH34" t="str">
        <f>IF(Table4[[#This Row],[Column32]]=0,"",Table4[Column32])</f>
        <v/>
      </c>
      <c r="AI34" t="str">
        <f>IF(Table4[[#This Row],[Column33]]=0,"",Table4[Column33])</f>
        <v/>
      </c>
      <c r="AJ34" t="str">
        <f>IF(Table4[[#This Row],[Column34]]=0,"",Table4[Column34])</f>
        <v/>
      </c>
      <c r="AK34" t="str">
        <f>IF(Table4[[#This Row],[Column35]]=0,"",Table4[Column35])</f>
        <v/>
      </c>
      <c r="AL34" t="str">
        <f>IF(Table4[[#This Row],[Column36]]=0,"",Table4[Column36])</f>
        <v/>
      </c>
      <c r="AM34" t="str">
        <f>IF(Table4[[#This Row],[Column37]]=0,"",Table4[Column37])</f>
        <v/>
      </c>
      <c r="AN34" t="str">
        <f>IF(Table4[[#This Row],[Column38]]=0,"",Table4[Column38])</f>
        <v/>
      </c>
      <c r="AO34" t="str">
        <f>IF(Table4[[#This Row],[Column39]]=0,"",Table4[Column39])</f>
        <v/>
      </c>
      <c r="AP34" t="str">
        <f>IF(Table4[[#This Row],[Column40]]=0,"",Table4[Column40])</f>
        <v/>
      </c>
      <c r="AQ34" t="str">
        <f>IF(Table4[[#This Row],[Column41]]=0,"",Table4[Column41])</f>
        <v/>
      </c>
      <c r="AR34" t="str">
        <f>IF(Table4[[#This Row],[Column42]]=0,"",Table4[Column42])</f>
        <v/>
      </c>
      <c r="AS34" t="str">
        <f>IF(Table4[[#This Row],[Column43]]=0,"",Table4[Column43])</f>
        <v/>
      </c>
      <c r="AT34" t="str">
        <f>IF(Table4[[#This Row],[Column44]]=0,"",Table4[Column44])</f>
        <v/>
      </c>
      <c r="AU34" t="str">
        <f>IF(Table4[[#This Row],[Column45]]=0,"",Table4[Column45])</f>
        <v/>
      </c>
      <c r="AV34" t="str">
        <f>IF(Table4[[#This Row],[Column46]]=0,"",Table4[Column46])</f>
        <v/>
      </c>
      <c r="AW34" t="str">
        <f>IF(Table4[[#This Row],[Column47]]=0,"",Table4[Column47])</f>
        <v/>
      </c>
      <c r="AX34" t="str">
        <f>IF(Table4[[#This Row],[Column48]]=0,"",Table4[Column48])</f>
        <v/>
      </c>
      <c r="AY34" t="str">
        <f>IF(Table4[[#This Row],[Column49]]=0,"",Table4[Column49])</f>
        <v/>
      </c>
      <c r="AZ34" t="str">
        <f>IF(Table4[[#This Row],[Column50]]=0,"",Table4[Column50])</f>
        <v/>
      </c>
      <c r="BA34" t="str">
        <f>IF(Table4[[#This Row],[Column51]]=0,"",Table4[Column51])</f>
        <v/>
      </c>
      <c r="BB34" t="str">
        <f>IF(Table4[[#This Row],[Column52]]=0,"",Table4[Column52])</f>
        <v/>
      </c>
      <c r="BC34" t="str">
        <f>IF(Table4[[#This Row],[Column53]]=0,"",Table4[Column53])</f>
        <v/>
      </c>
      <c r="BD34" t="str">
        <f>IF(Table4[[#This Row],[Column54]]=0,"",Table4[Column54])</f>
        <v/>
      </c>
      <c r="BE34" t="str">
        <f>IF(Table4[[#This Row],[Column55]]=0,"",Table4[Column55])</f>
        <v/>
      </c>
      <c r="BF34" t="str">
        <f>IF(Table4[[#This Row],[Column56]]=0,"",Table4[Column56])</f>
        <v/>
      </c>
      <c r="BG34" t="str">
        <f>IF(Table4[[#This Row],[Column57]]=0,"",Table4[Column57])</f>
        <v/>
      </c>
      <c r="BH34" t="str">
        <f>IF(Table4[[#This Row],[Column58]]=0,"",Table4[Column58])</f>
        <v/>
      </c>
      <c r="BI34" t="str">
        <f>IF(Table4[[#This Row],[Column59]]=0,"",Table4[Column59])</f>
        <v/>
      </c>
      <c r="BJ34" t="str">
        <f>IF(Table4[[#This Row],[Column60]]=0,"",Table4[Column60])</f>
        <v/>
      </c>
      <c r="BK34" t="str">
        <f>IF(Table4[[#This Row],[Column61]]=0,"",Table4[Column61])</f>
        <v/>
      </c>
      <c r="BL34" t="str">
        <f>IF(Table4[[#This Row],[Column62]]=0,"",Table4[Column62])</f>
        <v/>
      </c>
      <c r="BM34" t="str">
        <f>IF(Table4[[#This Row],[Column63]]=0,"",Table4[Column63])</f>
        <v/>
      </c>
      <c r="BN34" t="str">
        <f>IF(Table4[[#This Row],[Column64]]=0,"",Table4[Column64])</f>
        <v/>
      </c>
      <c r="BO34" t="str">
        <f>IF(Table4[[#This Row],[Column65]]=0,"",Table4[Column65])</f>
        <v/>
      </c>
      <c r="BP34" t="str">
        <f>IF(Table4[[#This Row],[Column66]]=0,"",Table4[Column66])</f>
        <v/>
      </c>
      <c r="BQ34" t="str">
        <f>IF(Table4[[#This Row],[Column67]]=0,"",Table4[Column67])</f>
        <v/>
      </c>
      <c r="BR34" t="str">
        <f>IF(Table4[[#This Row],[Column68]]=0,"",Table4[Column68])</f>
        <v/>
      </c>
      <c r="BS34" t="str">
        <f>IF(Table4[[#This Row],[Column69]]=0,"",Table4[Column69])</f>
        <v/>
      </c>
      <c r="BT34" t="str">
        <f>IF(Table4[[#This Row],[Column70]]=0,"",Table4[Column70])</f>
        <v/>
      </c>
      <c r="BU34" t="str">
        <f>IF(Table4[[#This Row],[Column71]]=0,"",Table4[Column71])</f>
        <v/>
      </c>
      <c r="BV34" t="str">
        <f>IF(Table4[[#This Row],[Column72]]=0,"",Table4[Column72])</f>
        <v/>
      </c>
      <c r="BW34" t="str">
        <f>IF(Table4[[#This Row],[Column73]]=0,"",Table4[Column73])</f>
        <v/>
      </c>
      <c r="BX34" t="str">
        <f>IF(Table4[[#This Row],[Column74]]=0,"",Table4[Column74])</f>
        <v/>
      </c>
      <c r="BY34" t="str">
        <f>IF(Table4[[#This Row],[Column75]]=0,"",Table4[Column75])</f>
        <v/>
      </c>
      <c r="BZ34" t="str">
        <f>IF(Table4[[#This Row],[Column76]]=0,"",Table4[Column76])</f>
        <v/>
      </c>
      <c r="CA34" t="str">
        <f>IF(Table4[[#This Row],[Column77]]=0,"",Table4[Column77])</f>
        <v/>
      </c>
      <c r="CB34" t="str">
        <f>IF(Table4[[#This Row],[Column78]]=0,"",Table4[Column78])</f>
        <v/>
      </c>
      <c r="CC34" t="str">
        <f>IF(Table4[[#This Row],[Column79]]=0,"",Table4[Column79])</f>
        <v/>
      </c>
      <c r="CD34" t="str">
        <f>IF(Table4[[#This Row],[Column80]]=0,"",Table4[Column80])</f>
        <v/>
      </c>
      <c r="CE34" t="str">
        <f>IF(Table4[[#This Row],[Column81]]=0,"",Table4[Column81])</f>
        <v/>
      </c>
      <c r="CF34" t="str">
        <f>IF(Table4[[#This Row],[Column82]]=0,"",Table4[Column82])</f>
        <v/>
      </c>
      <c r="CG34" t="str">
        <f>IF(Table4[[#This Row],[Column83]]=0,"",Table4[Column83])</f>
        <v/>
      </c>
      <c r="CH34" t="str">
        <f>IF(Table4[[#This Row],[Column84]]=0,"",Table4[Column84])</f>
        <v/>
      </c>
      <c r="CI34" t="str">
        <f>IF(Table4[[#This Row],[Column85]]=0,"",Table4[Column85])</f>
        <v/>
      </c>
      <c r="CJ34" t="str">
        <f>IF(Table4[[#This Row],[Column86]]=0,"",Table4[Column86])</f>
        <v/>
      </c>
      <c r="CK34" t="str">
        <f>IF(Table4[[#This Row],[Column87]]=0,"",Table4[Column87])</f>
        <v/>
      </c>
      <c r="CL34" t="str">
        <f>IF(Table4[[#This Row],[Column88]]=0,"",Table4[Column88])</f>
        <v/>
      </c>
      <c r="CM34" t="str">
        <f>IF(Table4[[#This Row],[Column89]]=0,"",Table4[Column89])</f>
        <v/>
      </c>
      <c r="CN34" t="str">
        <f>IF(Table4[[#This Row],[Column90]]=0,"",Table4[Column90])</f>
        <v/>
      </c>
      <c r="CO34" t="str">
        <f>IF(Table4[[#This Row],[Column91]]=0,"",Table4[Column91])</f>
        <v/>
      </c>
      <c r="CP34" t="str">
        <f>IF(Table4[[#This Row],[Column92]]=0,"",Table4[Column92])</f>
        <v/>
      </c>
      <c r="CQ34" t="str">
        <f>IF(Table4[[#This Row],[Column93]]=0,"",Table4[Column93])</f>
        <v/>
      </c>
      <c r="CR34" t="str">
        <f>IF(Table4[[#This Row],[Column94]]=0,"",Table4[Column94])</f>
        <v/>
      </c>
      <c r="CS34" t="str">
        <f>IF(Table4[[#This Row],[Column95]]=0,"",Table4[Column95])</f>
        <v/>
      </c>
      <c r="CT34" t="str">
        <f>IF(Table4[[#This Row],[Column96]]=0,"",Table4[Column96])</f>
        <v/>
      </c>
      <c r="CU34" t="str">
        <f>IF(Table4[[#This Row],[Column97]]=0,"",Table4[Column97])</f>
        <v/>
      </c>
      <c r="CV34" t="str">
        <f>IF(Table4[[#This Row],[Column98]]=0,"",Table4[Column98])</f>
        <v/>
      </c>
      <c r="CW34" t="str">
        <f>IF(Table4[[#This Row],[Column99]]=0,"",Table4[Column99])</f>
        <v/>
      </c>
      <c r="CX34" t="str">
        <f>IF(Table4[[#This Row],[Column100]]=0,"",Table4[Column100])</f>
        <v/>
      </c>
      <c r="CY34" t="str">
        <f>IF(Table4[[#This Row],[Column101]]=0,"",Table4[Column101])</f>
        <v/>
      </c>
      <c r="CZ34" t="str">
        <f>IF(Table4[[#This Row],[Column102]]=0,"",Table4[Column102])</f>
        <v/>
      </c>
      <c r="DA34" t="str">
        <f>IF(Table4[[#This Row],[Column103]]=0,"",Table4[Column103])</f>
        <v/>
      </c>
      <c r="DB34" t="str">
        <f>IF(Table4[[#This Row],[Column104]]=0,"",Table4[Column104])</f>
        <v/>
      </c>
      <c r="DC34" t="str">
        <f>IF(Table4[[#This Row],[Column105]]=0,"",Table4[Column105])</f>
        <v/>
      </c>
      <c r="DD34" t="str">
        <f>IF(Table4[[#This Row],[Column106]]=0,"",Table4[Column106])</f>
        <v/>
      </c>
      <c r="DE34" t="str">
        <f>IF(Table4[[#This Row],[Column107]]=0,"",Table4[Column107])</f>
        <v/>
      </c>
      <c r="DF34" t="str">
        <f>IF(Table4[[#This Row],[Column108]]=0,"",Table4[Column108])</f>
        <v/>
      </c>
      <c r="DG34" t="str">
        <f>IF(Table4[[#This Row],[Column109]]=0,"",Table4[Column109])</f>
        <v/>
      </c>
      <c r="DH34" t="str">
        <f>IF(Table4[[#This Row],[Column110]]=0,"",Table4[Column110])</f>
        <v/>
      </c>
      <c r="DI34" t="str">
        <f>IF(Table4[[#This Row],[Column111]]=0,"",Table4[Column111])</f>
        <v/>
      </c>
      <c r="DJ34" t="str">
        <f>IF(Table4[[#This Row],[Column112]]=0,"",Table4[Column112])</f>
        <v/>
      </c>
      <c r="DK34" t="str">
        <f>IF(Table4[[#This Row],[Column113]]=0,"",Table4[Column113])</f>
        <v/>
      </c>
      <c r="DL34" t="str">
        <f>IF(Table4[[#This Row],[Column114]]=0,"",Table4[Column114])</f>
        <v/>
      </c>
      <c r="DM34" t="str">
        <f>IF(Table4[[#This Row],[Column115]]=0,"",Table4[Column115])</f>
        <v/>
      </c>
      <c r="DN34" t="str">
        <f>IF(Table4[[#This Row],[Column116]]=0,"",Table4[Column116])</f>
        <v/>
      </c>
      <c r="DO34" t="str">
        <f>IF(Table4[[#This Row],[Column117]]=0,"",Table4[Column117])</f>
        <v/>
      </c>
      <c r="DP34" t="str">
        <f>IF(Table4[[#This Row],[Column118]]=0,"",Table4[Column118])</f>
        <v/>
      </c>
      <c r="DQ34" t="str">
        <f>IF(Table4[[#This Row],[Column119]]=0,"",Table4[Column119])</f>
        <v/>
      </c>
      <c r="DR34" t="str">
        <f>IF(Table4[[#This Row],[Column120]]=0,"",Table4[Column120])</f>
        <v/>
      </c>
      <c r="DS34" t="str">
        <f>IF(Table4[[#This Row],[Column121]]=0,"",Table4[Column121])</f>
        <v/>
      </c>
      <c r="DT34" t="str">
        <f>IF(Table4[[#This Row],[Column122]]=0,"",Table4[Column122])</f>
        <v/>
      </c>
      <c r="DU34" t="str">
        <f>IF(Table4[[#This Row],[Column123]]=0,"",Table4[Column123])</f>
        <v/>
      </c>
      <c r="DV34" t="str">
        <f>IF(Table4[[#This Row],[Column124]]=0,"",Table4[Column124])</f>
        <v/>
      </c>
      <c r="DW34" t="str">
        <f>IF(Table4[[#This Row],[Column125]]=0,"",Table4[Column125])</f>
        <v/>
      </c>
      <c r="DX34" t="str">
        <f>IF(Table4[[#This Row],[Column126]]=0,"",Table4[Column126])</f>
        <v/>
      </c>
      <c r="DY34" t="str">
        <f>IF(Table4[[#This Row],[Column127]]=0,"",Table4[Column127])</f>
        <v/>
      </c>
      <c r="DZ34" t="str">
        <f>IF(Table4[[#This Row],[Column128]]=0,"",Table4[Column128])</f>
        <v/>
      </c>
      <c r="EA34" t="str">
        <f>IF(Table4[[#This Row],[Column129]]=0,"",Table4[Column129])</f>
        <v/>
      </c>
      <c r="EB34" t="str">
        <f>IF(Table4[[#This Row],[Column130]]=0,"",Table4[Column130])</f>
        <v/>
      </c>
      <c r="EC34" t="str">
        <f>IF(Table4[[#This Row],[Column131]]=0,"",Table4[Column131])</f>
        <v/>
      </c>
      <c r="ED34" t="str">
        <f>IF(Table4[[#This Row],[Column132]]=0,"",Table4[Column132])</f>
        <v/>
      </c>
      <c r="EE34" t="str">
        <f>IF(Table4[[#This Row],[Column133]]=0,"",Table4[Column133])</f>
        <v/>
      </c>
      <c r="EF34" t="str">
        <f>IF(Table4[[#This Row],[Column134]]=0,"",Table4[Column134])</f>
        <v/>
      </c>
      <c r="EG34" t="str">
        <f>IF(Table4[[#This Row],[Column135]]=0,"",Table4[Column135])</f>
        <v/>
      </c>
      <c r="EH34" t="str">
        <f>IF(Table4[[#This Row],[Column136]]=0,"",Table4[Column136])</f>
        <v/>
      </c>
      <c r="EI34" t="str">
        <f>IF(Table4[[#This Row],[Column137]]=0,"",Table4[Column137])</f>
        <v/>
      </c>
      <c r="EJ34" t="str">
        <f>IF(Table4[[#This Row],[Column138]]=0,"",Table4[Column138])</f>
        <v/>
      </c>
      <c r="EK34" t="str">
        <f>IF(Table4[[#This Row],[Column139]]=0,"",Table4[Column139])</f>
        <v/>
      </c>
      <c r="EL34" t="str">
        <f>IF(Table4[[#This Row],[Column140]]=0,"",Table4[Column140])</f>
        <v/>
      </c>
      <c r="EM34" t="str">
        <f>IF(Table4[[#This Row],[Column141]]=0,"",Table4[Column141])</f>
        <v/>
      </c>
      <c r="EN34" t="str">
        <f>IF(Table4[[#This Row],[Column142]]=0,"",Table4[Column142])</f>
        <v/>
      </c>
      <c r="EO34" t="str">
        <f>IF(Table4[[#This Row],[Column143]]=0,"",Table4[Column143])</f>
        <v/>
      </c>
      <c r="EP34" t="str">
        <f>IF(Table4[[#This Row],[Column144]]=0,"",Table4[Column144])</f>
        <v/>
      </c>
      <c r="EQ34" t="str">
        <f>IF(Table4[[#This Row],[Column145]]=0,"",Table4[Column145])</f>
        <v/>
      </c>
      <c r="ER34" t="str">
        <f>IF(Table4[[#This Row],[Column146]]=0,"",Table4[Column146])</f>
        <v/>
      </c>
      <c r="ES34" t="str">
        <f>IF(Table4[[#This Row],[Column147]]=0,"",Table4[Column147])</f>
        <v/>
      </c>
      <c r="ET34" t="str">
        <f>IF(Table4[[#This Row],[Column148]]=0,"",Table4[Column148])</f>
        <v/>
      </c>
      <c r="EU34" t="str">
        <f>IF(Table4[[#This Row],[Column149]]=0,"",Table4[Column149])</f>
        <v/>
      </c>
      <c r="EV34" t="str">
        <f>IF(Table4[[#This Row],[Column150]]=0,"",Table4[Column150])</f>
        <v/>
      </c>
      <c r="EW34" t="str">
        <f>IF(Table4[[#This Row],[Column151]]=0,"",Table4[Column151])</f>
        <v/>
      </c>
      <c r="EX34" t="str">
        <f>IF(Table4[[#This Row],[Column152]]=0,"",Table4[Column152])</f>
        <v/>
      </c>
      <c r="EY34" t="str">
        <f>IF(Table4[[#This Row],[Column153]]=0,"",Table4[Column153])</f>
        <v/>
      </c>
      <c r="EZ34" t="str">
        <f>IF(Table4[[#This Row],[Column154]]=0,"",Table4[Column154])</f>
        <v/>
      </c>
      <c r="FA34" t="str">
        <f>IF(Table4[[#This Row],[Column155]]=0,"",Table4[Column155])</f>
        <v/>
      </c>
      <c r="FB34" t="str">
        <f>IF(Table4[[#This Row],[Column156]]=0,"",Table4[Column156])</f>
        <v/>
      </c>
      <c r="FC34" t="str">
        <f>IF(Table4[[#This Row],[Column157]]=0,"",Table4[Column157])</f>
        <v/>
      </c>
      <c r="FD34" t="str">
        <f>IF(Table4[[#This Row],[Column158]]=0,"",Table4[Column158])</f>
        <v/>
      </c>
      <c r="FE34" t="str">
        <f>IF(Table4[[#This Row],[Column159]]=0,"",Table4[Column159])</f>
        <v/>
      </c>
      <c r="FF34" t="str">
        <f>IF(Table4[[#This Row],[Column160]]=0,"",Table4[Column160])</f>
        <v/>
      </c>
      <c r="FG34" t="str">
        <f>IF(Table4[[#This Row],[Column161]]=0,"",Table4[Column161])</f>
        <v/>
      </c>
      <c r="FH34" t="str">
        <f>IF(Table4[[#This Row],[Column162]]=0,"",Table4[Column162])</f>
        <v/>
      </c>
      <c r="FI34" t="str">
        <f>IF(Table4[[#This Row],[Column163]]=0,"",Table4[Column163])</f>
        <v/>
      </c>
      <c r="FJ34" t="str">
        <f>IF(Table4[[#This Row],[Column164]]=0,"",Table4[Column164])</f>
        <v/>
      </c>
      <c r="FK34" t="str">
        <f>IF(Table4[[#This Row],[Column165]]=0,"",Table4[Column165])</f>
        <v/>
      </c>
      <c r="FL34" t="str">
        <f>IF(Table4[[#This Row],[Column166]]=0,"",Table4[Column166])</f>
        <v/>
      </c>
      <c r="FM34" t="str">
        <f>IF(Table4[[#This Row],[Column167]]=0,"",Table4[Column167])</f>
        <v/>
      </c>
      <c r="FN34" t="str">
        <f>IF(Table4[[#This Row],[Column168]]=0,"",Table4[Column168])</f>
        <v/>
      </c>
      <c r="FO34" t="str">
        <f>IF(Table4[[#This Row],[Column169]]=0,"",Table4[Column169])</f>
        <v/>
      </c>
      <c r="FP34" t="str">
        <f>IF(Table4[[#This Row],[Column170]]=0,"",Table4[Column170])</f>
        <v/>
      </c>
      <c r="FQ34" t="str">
        <f>IF(Table4[[#This Row],[Column171]]=0,"",Table4[Column171])</f>
        <v/>
      </c>
      <c r="FR34" t="str">
        <f>IF(Table4[[#This Row],[Column172]]=0,"",Table4[Column172])</f>
        <v/>
      </c>
      <c r="FS34" t="str">
        <f>IF(Table4[[#This Row],[Column173]]=0,"",Table4[Column173])</f>
        <v/>
      </c>
      <c r="FT34" t="str">
        <f>IF(Table4[[#This Row],[Column174]]=0,"",Table4[Column174])</f>
        <v/>
      </c>
      <c r="FU34" t="str">
        <f>IF(Table4[[#This Row],[Column175]]=0,"",Table4[Column175])</f>
        <v/>
      </c>
      <c r="FV34" t="str">
        <f>IF(Table4[[#This Row],[Column176]]=0,"",Table4[Column176])</f>
        <v/>
      </c>
      <c r="FW34" t="str">
        <f>IF(Table4[[#This Row],[Column177]]=0,"",Table4[Column177])</f>
        <v/>
      </c>
      <c r="FX34" t="str">
        <f>IF(Table4[[#This Row],[Column178]]=0,"",Table4[Column178])</f>
        <v/>
      </c>
      <c r="FY34" t="str">
        <f>IF(Table4[[#This Row],[Column179]]=0,"",Table4[Column179])</f>
        <v/>
      </c>
      <c r="FZ34" t="str">
        <f>IF(Table4[[#This Row],[Column180]]=0,"",Table4[Column180])</f>
        <v/>
      </c>
      <c r="GA34" t="str">
        <f>IF(Table4[[#This Row],[Column181]]=0,"",Table4[Column181])</f>
        <v/>
      </c>
      <c r="GB34" t="str">
        <f>IF(Table4[[#This Row],[Column182]]=0,"",Table4[Column182])</f>
        <v/>
      </c>
      <c r="GC34" t="str">
        <f>IF(Table4[[#This Row],[Column183]]=0,"",Table4[Column183])</f>
        <v/>
      </c>
      <c r="GD34" t="str">
        <f>IF(Table4[[#This Row],[Column184]]=0,"",Table4[Column184])</f>
        <v/>
      </c>
      <c r="GE34" t="str">
        <f>IF(Table4[[#This Row],[Column185]]=0,"",Table4[Column185])</f>
        <v/>
      </c>
      <c r="GF34" t="str">
        <f>IF(Table4[[#This Row],[Column186]]=0,"",Table4[Column186])</f>
        <v/>
      </c>
      <c r="GG34" t="str">
        <f>IF(Table4[[#This Row],[Column187]]=0,"",Table4[Column187])</f>
        <v/>
      </c>
      <c r="GH34" t="str">
        <f>IF(Table4[[#This Row],[Column188]]=0,"",Table4[Column188])</f>
        <v/>
      </c>
      <c r="GI34" t="str">
        <f>IF(Table4[[#This Row],[Column189]]=0,"",Table4[Column189])</f>
        <v/>
      </c>
      <c r="GJ34" t="str">
        <f>IF(Table4[[#This Row],[Column190]]=0,"",Table4[Column190])</f>
        <v/>
      </c>
      <c r="GK34" t="str">
        <f>IF(Table4[[#This Row],[Column191]]=0,"",Table4[Column191])</f>
        <v/>
      </c>
      <c r="GL34" t="str">
        <f>IF(Table4[[#This Row],[Column192]]=0,"",Table4[Column192])</f>
        <v/>
      </c>
      <c r="GM34" t="str">
        <f>IF(Table4[[#This Row],[Column193]]=0,"",Table4[Column193])</f>
        <v/>
      </c>
      <c r="GN34" t="str">
        <f>IF(Table4[[#This Row],[Column194]]=0,"",Table4[Column194])</f>
        <v/>
      </c>
      <c r="GO34" t="str">
        <f>IF(Table4[[#This Row],[Column195]]=0,"",Table4[Column195])</f>
        <v/>
      </c>
      <c r="GP34" t="str">
        <f>IF(Table4[[#This Row],[Column196]]=0,"",Table4[Column196])</f>
        <v/>
      </c>
      <c r="GQ34" t="str">
        <f>IF(Table4[[#This Row],[Column197]]=0,"",Table4[Column197])</f>
        <v/>
      </c>
      <c r="GR34" t="str">
        <f>IF(Table4[[#This Row],[Column198]]=0,"",Table4[Column198])</f>
        <v/>
      </c>
      <c r="GS34" t="str">
        <f>IF(Table4[[#This Row],[Column199]]=0,"",Table4[Column199])</f>
        <v/>
      </c>
      <c r="GT34" t="str">
        <f>IF(Table4[[#This Row],[Column200]]=0,"",Table4[Column200])</f>
        <v/>
      </c>
      <c r="GU34" t="str">
        <f>IF(Table4[[#This Row],[Column201]]=0,"",Table4[Column201])</f>
        <v/>
      </c>
      <c r="GV34" t="str">
        <f>IF(Table4[[#This Row],[Column202]]=0,"",Table4[Column202])</f>
        <v/>
      </c>
      <c r="GW34" t="str">
        <f>IF(Table4[[#This Row],[Column203]]=0,"",Table4[Column203])</f>
        <v/>
      </c>
      <c r="GX34" t="str">
        <f>IF(Table4[[#This Row],[Conversions]]=0,"",Table4[Conversions])</f>
        <v/>
      </c>
      <c r="GY34" s="2" t="e">
        <f>Table43[[#This Row],[Conversions]]*B$2</f>
        <v>#VALUE!</v>
      </c>
      <c r="GZ34">
        <f>SUM(COUNTIF(Table43[[#This Row],[Path]:[Column203]],{"*e*","social"}))</f>
        <v>0</v>
      </c>
      <c r="HA34">
        <f>IF(Table43[[#This Row],[Path]]=A$2,1,0)</f>
        <v>0</v>
      </c>
      <c r="HB34">
        <f>IF(Table43[[#This Row],[Path]]=A$3,1,0)</f>
        <v>0</v>
      </c>
      <c r="HC34">
        <f>IF(Table43[[#This Row],[Path]]=A$4,1,0)</f>
        <v>0</v>
      </c>
      <c r="HD34">
        <f>IF(Table43[[#This Row],[Path]]=A$5,1,0)</f>
        <v>0</v>
      </c>
      <c r="HE34">
        <f>IF(Table43[[#This Row],[Path]]=A$6,1,0)</f>
        <v>0</v>
      </c>
      <c r="HF34">
        <f>IF(Table43[[#This Row],[Path]]=A$7,1,0)</f>
        <v>0</v>
      </c>
      <c r="HG34" s="1">
        <f>COUNTIF(Table43[[#This Row],[Path]:[Column203]],A$2)</f>
        <v>0</v>
      </c>
      <c r="HH34" s="1">
        <f>COUNTIF(Table43[[#This Row],[Path]:[Column203]],A$3)</f>
        <v>0</v>
      </c>
      <c r="HI34" s="1">
        <f>COUNTIF(Table43[[#This Row],[Path]:[Column203]],A$4)</f>
        <v>0</v>
      </c>
      <c r="HJ34" s="5">
        <f>COUNTIF(Table43[[#This Row],[Path]:[Column203]],A$5)</f>
        <v>0</v>
      </c>
      <c r="HK34" s="5">
        <f>COUNTIF(Table43[[#This Row],[Path]:[Column203]],A$6)</f>
        <v>0</v>
      </c>
      <c r="HL34" s="5">
        <f>COUNTIF(Table43[[#This Row],[Path]:[Column203]],A$7)</f>
        <v>0</v>
      </c>
      <c r="HM34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34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34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34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34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34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34" s="4" t="e">
        <f>Table43[[#This Row],[IncrementalOrganic Attribution Ratio]]*Table43[[#This Row],[Total Revenue]]</f>
        <v>#VALUE!</v>
      </c>
      <c r="HT34" s="4" t="e">
        <f>Table43[[#This Row],[BrandIntention Attribution Ratio]]*Table43[[#This Row],[Total Revenue]]</f>
        <v>#VALUE!</v>
      </c>
      <c r="HU34" s="4" t="e">
        <f>Table43[[#This Row],[Incrementalcpc Attribution Ratio]]*Table43[[#This Row],[Total Revenue]]</f>
        <v>#VALUE!</v>
      </c>
      <c r="HV34" s="4" t="e">
        <f>Table43[[#This Row],[Feeds Attribution Ratio]]*Table43[[#This Row],[Total Revenue]]</f>
        <v>#VALUE!</v>
      </c>
      <c r="HW34" s="4" t="e">
        <f>Table43[[#This Row],[Referrals Attribution Ratio]]*Table43[[#This Row],[Total Revenue]]</f>
        <v>#VALUE!</v>
      </c>
      <c r="HX34" s="4" t="e">
        <f>Table43[[#This Row],[Social Attribution Ratio]]*Table43[[#This Row],[Total Revenue]]</f>
        <v>#VALUE!</v>
      </c>
      <c r="HY34" s="18">
        <f>SUM(Table43[[#This Row],[IncrementalOrganic Attribution Ratio]:[Social Attribution Ratio]])</f>
        <v>0</v>
      </c>
    </row>
    <row r="35" spans="2:233" x14ac:dyDescent="0.25">
      <c r="B35" t="str">
        <f>IF(Table4[[#This Row],[Path]]=0,"",Table4[Path])</f>
        <v/>
      </c>
      <c r="C35" t="str">
        <f>IF(Table4[[#This Row],[Column1]]=0,"",Table4[Column1])</f>
        <v/>
      </c>
      <c r="D35" t="str">
        <f>IF(Table4[[#This Row],[Column2]]=0,"",Table4[Column2])</f>
        <v/>
      </c>
      <c r="E35" t="str">
        <f>IF(Table4[[#This Row],[Column3]]=0,"",Table4[Column3])</f>
        <v/>
      </c>
      <c r="F35" t="str">
        <f>IF(Table4[[#This Row],[Column4]]=0,"",Table4[Column4])</f>
        <v/>
      </c>
      <c r="G35" t="str">
        <f>IF(Table4[[#This Row],[Column5]]=0,"",Table4[Column5])</f>
        <v/>
      </c>
      <c r="H35" t="str">
        <f>IF(Table4[[#This Row],[Column6]]=0,"",Table4[Column6])</f>
        <v/>
      </c>
      <c r="I35" t="str">
        <f>IF(Table4[[#This Row],[Column7]]=0,"",Table4[Column7])</f>
        <v/>
      </c>
      <c r="J35" t="str">
        <f>IF(Table4[[#This Row],[Column8]]=0,"",Table4[Column8])</f>
        <v/>
      </c>
      <c r="K35" t="str">
        <f>IF(Table4[[#This Row],[Column9]]=0,"",Table4[Column9])</f>
        <v/>
      </c>
      <c r="L35" t="str">
        <f>IF(Table4[[#This Row],[Column10]]=0,"",Table4[Column10])</f>
        <v/>
      </c>
      <c r="M35" t="str">
        <f>IF(Table4[[#This Row],[Column11]]=0,"",Table4[Column11])</f>
        <v/>
      </c>
      <c r="N35" t="str">
        <f>IF(Table4[[#This Row],[Column12]]=0,"",Table4[Column12])</f>
        <v/>
      </c>
      <c r="O35" t="str">
        <f>IF(Table4[[#This Row],[Column13]]=0,"",Table4[Column13])</f>
        <v/>
      </c>
      <c r="P35" t="str">
        <f>IF(Table4[[#This Row],[Column14]]=0,"",Table4[Column14])</f>
        <v/>
      </c>
      <c r="Q35" t="str">
        <f>IF(Table4[[#This Row],[Column15]]=0,"",Table4[Column15])</f>
        <v/>
      </c>
      <c r="R35" t="str">
        <f>IF(Table4[[#This Row],[Column16]]=0,"",Table4[Column16])</f>
        <v/>
      </c>
      <c r="S35" t="str">
        <f>IF(Table4[[#This Row],[Column17]]=0,"",Table4[Column17])</f>
        <v/>
      </c>
      <c r="T35" t="str">
        <f>IF(Table4[[#This Row],[Column18]]=0,"",Table4[Column18])</f>
        <v/>
      </c>
      <c r="U35" t="str">
        <f>IF(Table4[[#This Row],[Column19]]=0,"",Table4[Column19])</f>
        <v/>
      </c>
      <c r="V35" t="str">
        <f>IF(Table4[[#This Row],[Column20]]=0,"",Table4[Column20])</f>
        <v/>
      </c>
      <c r="W35" t="str">
        <f>IF(Table4[[#This Row],[Column21]]=0,"",Table4[Column21])</f>
        <v/>
      </c>
      <c r="X35" t="str">
        <f>IF(Table4[[#This Row],[Column22]]=0,"",Table4[Column22])</f>
        <v/>
      </c>
      <c r="Y35" t="str">
        <f>IF(Table4[[#This Row],[Column23]]=0,"",Table4[Column23])</f>
        <v/>
      </c>
      <c r="Z35" t="str">
        <f>IF(Table4[[#This Row],[Column24]]=0,"",Table4[Column24])</f>
        <v/>
      </c>
      <c r="AA35" t="str">
        <f>IF(Table4[[#This Row],[Column25]]=0,"",Table4[Column25])</f>
        <v/>
      </c>
      <c r="AB35" t="str">
        <f>IF(Table4[[#This Row],[Column26]]=0,"",Table4[Column26])</f>
        <v/>
      </c>
      <c r="AC35" t="str">
        <f>IF(Table4[[#This Row],[Column27]]=0,"",Table4[Column27])</f>
        <v/>
      </c>
      <c r="AD35" t="str">
        <f>IF(Table4[[#This Row],[Column28]]=0,"",Table4[Column28])</f>
        <v/>
      </c>
      <c r="AE35" t="str">
        <f>IF(Table4[[#This Row],[Column29]]=0,"",Table4[Column29])</f>
        <v/>
      </c>
      <c r="AF35" t="str">
        <f>IF(Table4[[#This Row],[Column30]]=0,"",Table4[Column30])</f>
        <v/>
      </c>
      <c r="AG35" t="str">
        <f>IF(Table4[[#This Row],[Column31]]=0,"",Table4[Column31])</f>
        <v/>
      </c>
      <c r="AH35" t="str">
        <f>IF(Table4[[#This Row],[Column32]]=0,"",Table4[Column32])</f>
        <v/>
      </c>
      <c r="AI35" t="str">
        <f>IF(Table4[[#This Row],[Column33]]=0,"",Table4[Column33])</f>
        <v/>
      </c>
      <c r="AJ35" t="str">
        <f>IF(Table4[[#This Row],[Column34]]=0,"",Table4[Column34])</f>
        <v/>
      </c>
      <c r="AK35" t="str">
        <f>IF(Table4[[#This Row],[Column35]]=0,"",Table4[Column35])</f>
        <v/>
      </c>
      <c r="AL35" t="str">
        <f>IF(Table4[[#This Row],[Column36]]=0,"",Table4[Column36])</f>
        <v/>
      </c>
      <c r="AM35" t="str">
        <f>IF(Table4[[#This Row],[Column37]]=0,"",Table4[Column37])</f>
        <v/>
      </c>
      <c r="AN35" t="str">
        <f>IF(Table4[[#This Row],[Column38]]=0,"",Table4[Column38])</f>
        <v/>
      </c>
      <c r="AO35" t="str">
        <f>IF(Table4[[#This Row],[Column39]]=0,"",Table4[Column39])</f>
        <v/>
      </c>
      <c r="AP35" t="str">
        <f>IF(Table4[[#This Row],[Column40]]=0,"",Table4[Column40])</f>
        <v/>
      </c>
      <c r="AQ35" t="str">
        <f>IF(Table4[[#This Row],[Column41]]=0,"",Table4[Column41])</f>
        <v/>
      </c>
      <c r="AR35" t="str">
        <f>IF(Table4[[#This Row],[Column42]]=0,"",Table4[Column42])</f>
        <v/>
      </c>
      <c r="AS35" t="str">
        <f>IF(Table4[[#This Row],[Column43]]=0,"",Table4[Column43])</f>
        <v/>
      </c>
      <c r="AT35" t="str">
        <f>IF(Table4[[#This Row],[Column44]]=0,"",Table4[Column44])</f>
        <v/>
      </c>
      <c r="AU35" t="str">
        <f>IF(Table4[[#This Row],[Column45]]=0,"",Table4[Column45])</f>
        <v/>
      </c>
      <c r="AV35" t="str">
        <f>IF(Table4[[#This Row],[Column46]]=0,"",Table4[Column46])</f>
        <v/>
      </c>
      <c r="AW35" t="str">
        <f>IF(Table4[[#This Row],[Column47]]=0,"",Table4[Column47])</f>
        <v/>
      </c>
      <c r="AX35" t="str">
        <f>IF(Table4[[#This Row],[Column48]]=0,"",Table4[Column48])</f>
        <v/>
      </c>
      <c r="AY35" t="str">
        <f>IF(Table4[[#This Row],[Column49]]=0,"",Table4[Column49])</f>
        <v/>
      </c>
      <c r="AZ35" t="str">
        <f>IF(Table4[[#This Row],[Column50]]=0,"",Table4[Column50])</f>
        <v/>
      </c>
      <c r="BA35" t="str">
        <f>IF(Table4[[#This Row],[Column51]]=0,"",Table4[Column51])</f>
        <v/>
      </c>
      <c r="BB35" t="str">
        <f>IF(Table4[[#This Row],[Column52]]=0,"",Table4[Column52])</f>
        <v/>
      </c>
      <c r="BC35" t="str">
        <f>IF(Table4[[#This Row],[Column53]]=0,"",Table4[Column53])</f>
        <v/>
      </c>
      <c r="BD35" t="str">
        <f>IF(Table4[[#This Row],[Column54]]=0,"",Table4[Column54])</f>
        <v/>
      </c>
      <c r="BE35" t="str">
        <f>IF(Table4[[#This Row],[Column55]]=0,"",Table4[Column55])</f>
        <v/>
      </c>
      <c r="BF35" t="str">
        <f>IF(Table4[[#This Row],[Column56]]=0,"",Table4[Column56])</f>
        <v/>
      </c>
      <c r="BG35" t="str">
        <f>IF(Table4[[#This Row],[Column57]]=0,"",Table4[Column57])</f>
        <v/>
      </c>
      <c r="BH35" t="str">
        <f>IF(Table4[[#This Row],[Column58]]=0,"",Table4[Column58])</f>
        <v/>
      </c>
      <c r="BI35" t="str">
        <f>IF(Table4[[#This Row],[Column59]]=0,"",Table4[Column59])</f>
        <v/>
      </c>
      <c r="BJ35" t="str">
        <f>IF(Table4[[#This Row],[Column60]]=0,"",Table4[Column60])</f>
        <v/>
      </c>
      <c r="BK35" t="str">
        <f>IF(Table4[[#This Row],[Column61]]=0,"",Table4[Column61])</f>
        <v/>
      </c>
      <c r="BL35" t="str">
        <f>IF(Table4[[#This Row],[Column62]]=0,"",Table4[Column62])</f>
        <v/>
      </c>
      <c r="BM35" t="str">
        <f>IF(Table4[[#This Row],[Column63]]=0,"",Table4[Column63])</f>
        <v/>
      </c>
      <c r="BN35" t="str">
        <f>IF(Table4[[#This Row],[Column64]]=0,"",Table4[Column64])</f>
        <v/>
      </c>
      <c r="BO35" t="str">
        <f>IF(Table4[[#This Row],[Column65]]=0,"",Table4[Column65])</f>
        <v/>
      </c>
      <c r="BP35" t="str">
        <f>IF(Table4[[#This Row],[Column66]]=0,"",Table4[Column66])</f>
        <v/>
      </c>
      <c r="BQ35" t="str">
        <f>IF(Table4[[#This Row],[Column67]]=0,"",Table4[Column67])</f>
        <v/>
      </c>
      <c r="BR35" t="str">
        <f>IF(Table4[[#This Row],[Column68]]=0,"",Table4[Column68])</f>
        <v/>
      </c>
      <c r="BS35" t="str">
        <f>IF(Table4[[#This Row],[Column69]]=0,"",Table4[Column69])</f>
        <v/>
      </c>
      <c r="BT35" t="str">
        <f>IF(Table4[[#This Row],[Column70]]=0,"",Table4[Column70])</f>
        <v/>
      </c>
      <c r="BU35" t="str">
        <f>IF(Table4[[#This Row],[Column71]]=0,"",Table4[Column71])</f>
        <v/>
      </c>
      <c r="BV35" t="str">
        <f>IF(Table4[[#This Row],[Column72]]=0,"",Table4[Column72])</f>
        <v/>
      </c>
      <c r="BW35" t="str">
        <f>IF(Table4[[#This Row],[Column73]]=0,"",Table4[Column73])</f>
        <v/>
      </c>
      <c r="BX35" t="str">
        <f>IF(Table4[[#This Row],[Column74]]=0,"",Table4[Column74])</f>
        <v/>
      </c>
      <c r="BY35" t="str">
        <f>IF(Table4[[#This Row],[Column75]]=0,"",Table4[Column75])</f>
        <v/>
      </c>
      <c r="BZ35" t="str">
        <f>IF(Table4[[#This Row],[Column76]]=0,"",Table4[Column76])</f>
        <v/>
      </c>
      <c r="CA35" t="str">
        <f>IF(Table4[[#This Row],[Column77]]=0,"",Table4[Column77])</f>
        <v/>
      </c>
      <c r="CB35" t="str">
        <f>IF(Table4[[#This Row],[Column78]]=0,"",Table4[Column78])</f>
        <v/>
      </c>
      <c r="CC35" t="str">
        <f>IF(Table4[[#This Row],[Column79]]=0,"",Table4[Column79])</f>
        <v/>
      </c>
      <c r="CD35" t="str">
        <f>IF(Table4[[#This Row],[Column80]]=0,"",Table4[Column80])</f>
        <v/>
      </c>
      <c r="CE35" t="str">
        <f>IF(Table4[[#This Row],[Column81]]=0,"",Table4[Column81])</f>
        <v/>
      </c>
      <c r="CF35" t="str">
        <f>IF(Table4[[#This Row],[Column82]]=0,"",Table4[Column82])</f>
        <v/>
      </c>
      <c r="CG35" t="str">
        <f>IF(Table4[[#This Row],[Column83]]=0,"",Table4[Column83])</f>
        <v/>
      </c>
      <c r="CH35" t="str">
        <f>IF(Table4[[#This Row],[Column84]]=0,"",Table4[Column84])</f>
        <v/>
      </c>
      <c r="CI35" t="str">
        <f>IF(Table4[[#This Row],[Column85]]=0,"",Table4[Column85])</f>
        <v/>
      </c>
      <c r="CJ35" t="str">
        <f>IF(Table4[[#This Row],[Column86]]=0,"",Table4[Column86])</f>
        <v/>
      </c>
      <c r="CK35" t="str">
        <f>IF(Table4[[#This Row],[Column87]]=0,"",Table4[Column87])</f>
        <v/>
      </c>
      <c r="CL35" t="str">
        <f>IF(Table4[[#This Row],[Column88]]=0,"",Table4[Column88])</f>
        <v/>
      </c>
      <c r="CM35" t="str">
        <f>IF(Table4[[#This Row],[Column89]]=0,"",Table4[Column89])</f>
        <v/>
      </c>
      <c r="CN35" t="str">
        <f>IF(Table4[[#This Row],[Column90]]=0,"",Table4[Column90])</f>
        <v/>
      </c>
      <c r="CO35" t="str">
        <f>IF(Table4[[#This Row],[Column91]]=0,"",Table4[Column91])</f>
        <v/>
      </c>
      <c r="CP35" t="str">
        <f>IF(Table4[[#This Row],[Column92]]=0,"",Table4[Column92])</f>
        <v/>
      </c>
      <c r="CQ35" t="str">
        <f>IF(Table4[[#This Row],[Column93]]=0,"",Table4[Column93])</f>
        <v/>
      </c>
      <c r="CR35" t="str">
        <f>IF(Table4[[#This Row],[Column94]]=0,"",Table4[Column94])</f>
        <v/>
      </c>
      <c r="CS35" t="str">
        <f>IF(Table4[[#This Row],[Column95]]=0,"",Table4[Column95])</f>
        <v/>
      </c>
      <c r="CT35" t="str">
        <f>IF(Table4[[#This Row],[Column96]]=0,"",Table4[Column96])</f>
        <v/>
      </c>
      <c r="CU35" t="str">
        <f>IF(Table4[[#This Row],[Column97]]=0,"",Table4[Column97])</f>
        <v/>
      </c>
      <c r="CV35" t="str">
        <f>IF(Table4[[#This Row],[Column98]]=0,"",Table4[Column98])</f>
        <v/>
      </c>
      <c r="CW35" t="str">
        <f>IF(Table4[[#This Row],[Column99]]=0,"",Table4[Column99])</f>
        <v/>
      </c>
      <c r="CX35" t="str">
        <f>IF(Table4[[#This Row],[Column100]]=0,"",Table4[Column100])</f>
        <v/>
      </c>
      <c r="CY35" t="str">
        <f>IF(Table4[[#This Row],[Column101]]=0,"",Table4[Column101])</f>
        <v/>
      </c>
      <c r="CZ35" t="str">
        <f>IF(Table4[[#This Row],[Column102]]=0,"",Table4[Column102])</f>
        <v/>
      </c>
      <c r="DA35" t="str">
        <f>IF(Table4[[#This Row],[Column103]]=0,"",Table4[Column103])</f>
        <v/>
      </c>
      <c r="DB35" t="str">
        <f>IF(Table4[[#This Row],[Column104]]=0,"",Table4[Column104])</f>
        <v/>
      </c>
      <c r="DC35" t="str">
        <f>IF(Table4[[#This Row],[Column105]]=0,"",Table4[Column105])</f>
        <v/>
      </c>
      <c r="DD35" t="str">
        <f>IF(Table4[[#This Row],[Column106]]=0,"",Table4[Column106])</f>
        <v/>
      </c>
      <c r="DE35" t="str">
        <f>IF(Table4[[#This Row],[Column107]]=0,"",Table4[Column107])</f>
        <v/>
      </c>
      <c r="DF35" t="str">
        <f>IF(Table4[[#This Row],[Column108]]=0,"",Table4[Column108])</f>
        <v/>
      </c>
      <c r="DG35" t="str">
        <f>IF(Table4[[#This Row],[Column109]]=0,"",Table4[Column109])</f>
        <v/>
      </c>
      <c r="DH35" t="str">
        <f>IF(Table4[[#This Row],[Column110]]=0,"",Table4[Column110])</f>
        <v/>
      </c>
      <c r="DI35" t="str">
        <f>IF(Table4[[#This Row],[Column111]]=0,"",Table4[Column111])</f>
        <v/>
      </c>
      <c r="DJ35" t="str">
        <f>IF(Table4[[#This Row],[Column112]]=0,"",Table4[Column112])</f>
        <v/>
      </c>
      <c r="DK35" t="str">
        <f>IF(Table4[[#This Row],[Column113]]=0,"",Table4[Column113])</f>
        <v/>
      </c>
      <c r="DL35" t="str">
        <f>IF(Table4[[#This Row],[Column114]]=0,"",Table4[Column114])</f>
        <v/>
      </c>
      <c r="DM35" t="str">
        <f>IF(Table4[[#This Row],[Column115]]=0,"",Table4[Column115])</f>
        <v/>
      </c>
      <c r="DN35" t="str">
        <f>IF(Table4[[#This Row],[Column116]]=0,"",Table4[Column116])</f>
        <v/>
      </c>
      <c r="DO35" t="str">
        <f>IF(Table4[[#This Row],[Column117]]=0,"",Table4[Column117])</f>
        <v/>
      </c>
      <c r="DP35" t="str">
        <f>IF(Table4[[#This Row],[Column118]]=0,"",Table4[Column118])</f>
        <v/>
      </c>
      <c r="DQ35" t="str">
        <f>IF(Table4[[#This Row],[Column119]]=0,"",Table4[Column119])</f>
        <v/>
      </c>
      <c r="DR35" t="str">
        <f>IF(Table4[[#This Row],[Column120]]=0,"",Table4[Column120])</f>
        <v/>
      </c>
      <c r="DS35" t="str">
        <f>IF(Table4[[#This Row],[Column121]]=0,"",Table4[Column121])</f>
        <v/>
      </c>
      <c r="DT35" t="str">
        <f>IF(Table4[[#This Row],[Column122]]=0,"",Table4[Column122])</f>
        <v/>
      </c>
      <c r="DU35" t="str">
        <f>IF(Table4[[#This Row],[Column123]]=0,"",Table4[Column123])</f>
        <v/>
      </c>
      <c r="DV35" t="str">
        <f>IF(Table4[[#This Row],[Column124]]=0,"",Table4[Column124])</f>
        <v/>
      </c>
      <c r="DW35" t="str">
        <f>IF(Table4[[#This Row],[Column125]]=0,"",Table4[Column125])</f>
        <v/>
      </c>
      <c r="DX35" t="str">
        <f>IF(Table4[[#This Row],[Column126]]=0,"",Table4[Column126])</f>
        <v/>
      </c>
      <c r="DY35" t="str">
        <f>IF(Table4[[#This Row],[Column127]]=0,"",Table4[Column127])</f>
        <v/>
      </c>
      <c r="DZ35" t="str">
        <f>IF(Table4[[#This Row],[Column128]]=0,"",Table4[Column128])</f>
        <v/>
      </c>
      <c r="EA35" t="str">
        <f>IF(Table4[[#This Row],[Column129]]=0,"",Table4[Column129])</f>
        <v/>
      </c>
      <c r="EB35" t="str">
        <f>IF(Table4[[#This Row],[Column130]]=0,"",Table4[Column130])</f>
        <v/>
      </c>
      <c r="EC35" t="str">
        <f>IF(Table4[[#This Row],[Column131]]=0,"",Table4[Column131])</f>
        <v/>
      </c>
      <c r="ED35" t="str">
        <f>IF(Table4[[#This Row],[Column132]]=0,"",Table4[Column132])</f>
        <v/>
      </c>
      <c r="EE35" t="str">
        <f>IF(Table4[[#This Row],[Column133]]=0,"",Table4[Column133])</f>
        <v/>
      </c>
      <c r="EF35" t="str">
        <f>IF(Table4[[#This Row],[Column134]]=0,"",Table4[Column134])</f>
        <v/>
      </c>
      <c r="EG35" t="str">
        <f>IF(Table4[[#This Row],[Column135]]=0,"",Table4[Column135])</f>
        <v/>
      </c>
      <c r="EH35" t="str">
        <f>IF(Table4[[#This Row],[Column136]]=0,"",Table4[Column136])</f>
        <v/>
      </c>
      <c r="EI35" t="str">
        <f>IF(Table4[[#This Row],[Column137]]=0,"",Table4[Column137])</f>
        <v/>
      </c>
      <c r="EJ35" t="str">
        <f>IF(Table4[[#This Row],[Column138]]=0,"",Table4[Column138])</f>
        <v/>
      </c>
      <c r="EK35" t="str">
        <f>IF(Table4[[#This Row],[Column139]]=0,"",Table4[Column139])</f>
        <v/>
      </c>
      <c r="EL35" t="str">
        <f>IF(Table4[[#This Row],[Column140]]=0,"",Table4[Column140])</f>
        <v/>
      </c>
      <c r="EM35" t="str">
        <f>IF(Table4[[#This Row],[Column141]]=0,"",Table4[Column141])</f>
        <v/>
      </c>
      <c r="EN35" t="str">
        <f>IF(Table4[[#This Row],[Column142]]=0,"",Table4[Column142])</f>
        <v/>
      </c>
      <c r="EO35" t="str">
        <f>IF(Table4[[#This Row],[Column143]]=0,"",Table4[Column143])</f>
        <v/>
      </c>
      <c r="EP35" t="str">
        <f>IF(Table4[[#This Row],[Column144]]=0,"",Table4[Column144])</f>
        <v/>
      </c>
      <c r="EQ35" t="str">
        <f>IF(Table4[[#This Row],[Column145]]=0,"",Table4[Column145])</f>
        <v/>
      </c>
      <c r="ER35" t="str">
        <f>IF(Table4[[#This Row],[Column146]]=0,"",Table4[Column146])</f>
        <v/>
      </c>
      <c r="ES35" t="str">
        <f>IF(Table4[[#This Row],[Column147]]=0,"",Table4[Column147])</f>
        <v/>
      </c>
      <c r="ET35" t="str">
        <f>IF(Table4[[#This Row],[Column148]]=0,"",Table4[Column148])</f>
        <v/>
      </c>
      <c r="EU35" t="str">
        <f>IF(Table4[[#This Row],[Column149]]=0,"",Table4[Column149])</f>
        <v/>
      </c>
      <c r="EV35" t="str">
        <f>IF(Table4[[#This Row],[Column150]]=0,"",Table4[Column150])</f>
        <v/>
      </c>
      <c r="EW35" t="str">
        <f>IF(Table4[[#This Row],[Column151]]=0,"",Table4[Column151])</f>
        <v/>
      </c>
      <c r="EX35" t="str">
        <f>IF(Table4[[#This Row],[Column152]]=0,"",Table4[Column152])</f>
        <v/>
      </c>
      <c r="EY35" t="str">
        <f>IF(Table4[[#This Row],[Column153]]=0,"",Table4[Column153])</f>
        <v/>
      </c>
      <c r="EZ35" t="str">
        <f>IF(Table4[[#This Row],[Column154]]=0,"",Table4[Column154])</f>
        <v/>
      </c>
      <c r="FA35" t="str">
        <f>IF(Table4[[#This Row],[Column155]]=0,"",Table4[Column155])</f>
        <v/>
      </c>
      <c r="FB35" t="str">
        <f>IF(Table4[[#This Row],[Column156]]=0,"",Table4[Column156])</f>
        <v/>
      </c>
      <c r="FC35" t="str">
        <f>IF(Table4[[#This Row],[Column157]]=0,"",Table4[Column157])</f>
        <v/>
      </c>
      <c r="FD35" t="str">
        <f>IF(Table4[[#This Row],[Column158]]=0,"",Table4[Column158])</f>
        <v/>
      </c>
      <c r="FE35" t="str">
        <f>IF(Table4[[#This Row],[Column159]]=0,"",Table4[Column159])</f>
        <v/>
      </c>
      <c r="FF35" t="str">
        <f>IF(Table4[[#This Row],[Column160]]=0,"",Table4[Column160])</f>
        <v/>
      </c>
      <c r="FG35" t="str">
        <f>IF(Table4[[#This Row],[Column161]]=0,"",Table4[Column161])</f>
        <v/>
      </c>
      <c r="FH35" t="str">
        <f>IF(Table4[[#This Row],[Column162]]=0,"",Table4[Column162])</f>
        <v/>
      </c>
      <c r="FI35" t="str">
        <f>IF(Table4[[#This Row],[Column163]]=0,"",Table4[Column163])</f>
        <v/>
      </c>
      <c r="FJ35" t="str">
        <f>IF(Table4[[#This Row],[Column164]]=0,"",Table4[Column164])</f>
        <v/>
      </c>
      <c r="FK35" t="str">
        <f>IF(Table4[[#This Row],[Column165]]=0,"",Table4[Column165])</f>
        <v/>
      </c>
      <c r="FL35" t="str">
        <f>IF(Table4[[#This Row],[Column166]]=0,"",Table4[Column166])</f>
        <v/>
      </c>
      <c r="FM35" t="str">
        <f>IF(Table4[[#This Row],[Column167]]=0,"",Table4[Column167])</f>
        <v/>
      </c>
      <c r="FN35" t="str">
        <f>IF(Table4[[#This Row],[Column168]]=0,"",Table4[Column168])</f>
        <v/>
      </c>
      <c r="FO35" t="str">
        <f>IF(Table4[[#This Row],[Column169]]=0,"",Table4[Column169])</f>
        <v/>
      </c>
      <c r="FP35" t="str">
        <f>IF(Table4[[#This Row],[Column170]]=0,"",Table4[Column170])</f>
        <v/>
      </c>
      <c r="FQ35" t="str">
        <f>IF(Table4[[#This Row],[Column171]]=0,"",Table4[Column171])</f>
        <v/>
      </c>
      <c r="FR35" t="str">
        <f>IF(Table4[[#This Row],[Column172]]=0,"",Table4[Column172])</f>
        <v/>
      </c>
      <c r="FS35" t="str">
        <f>IF(Table4[[#This Row],[Column173]]=0,"",Table4[Column173])</f>
        <v/>
      </c>
      <c r="FT35" t="str">
        <f>IF(Table4[[#This Row],[Column174]]=0,"",Table4[Column174])</f>
        <v/>
      </c>
      <c r="FU35" t="str">
        <f>IF(Table4[[#This Row],[Column175]]=0,"",Table4[Column175])</f>
        <v/>
      </c>
      <c r="FV35" t="str">
        <f>IF(Table4[[#This Row],[Column176]]=0,"",Table4[Column176])</f>
        <v/>
      </c>
      <c r="FW35" t="str">
        <f>IF(Table4[[#This Row],[Column177]]=0,"",Table4[Column177])</f>
        <v/>
      </c>
      <c r="FX35" t="str">
        <f>IF(Table4[[#This Row],[Column178]]=0,"",Table4[Column178])</f>
        <v/>
      </c>
      <c r="FY35" t="str">
        <f>IF(Table4[[#This Row],[Column179]]=0,"",Table4[Column179])</f>
        <v/>
      </c>
      <c r="FZ35" t="str">
        <f>IF(Table4[[#This Row],[Column180]]=0,"",Table4[Column180])</f>
        <v/>
      </c>
      <c r="GA35" t="str">
        <f>IF(Table4[[#This Row],[Column181]]=0,"",Table4[Column181])</f>
        <v/>
      </c>
      <c r="GB35" t="str">
        <f>IF(Table4[[#This Row],[Column182]]=0,"",Table4[Column182])</f>
        <v/>
      </c>
      <c r="GC35" t="str">
        <f>IF(Table4[[#This Row],[Column183]]=0,"",Table4[Column183])</f>
        <v/>
      </c>
      <c r="GD35" t="str">
        <f>IF(Table4[[#This Row],[Column184]]=0,"",Table4[Column184])</f>
        <v/>
      </c>
      <c r="GE35" t="str">
        <f>IF(Table4[[#This Row],[Column185]]=0,"",Table4[Column185])</f>
        <v/>
      </c>
      <c r="GF35" t="str">
        <f>IF(Table4[[#This Row],[Column186]]=0,"",Table4[Column186])</f>
        <v/>
      </c>
      <c r="GG35" t="str">
        <f>IF(Table4[[#This Row],[Column187]]=0,"",Table4[Column187])</f>
        <v/>
      </c>
      <c r="GH35" t="str">
        <f>IF(Table4[[#This Row],[Column188]]=0,"",Table4[Column188])</f>
        <v/>
      </c>
      <c r="GI35" t="str">
        <f>IF(Table4[[#This Row],[Column189]]=0,"",Table4[Column189])</f>
        <v/>
      </c>
      <c r="GJ35" t="str">
        <f>IF(Table4[[#This Row],[Column190]]=0,"",Table4[Column190])</f>
        <v/>
      </c>
      <c r="GK35" t="str">
        <f>IF(Table4[[#This Row],[Column191]]=0,"",Table4[Column191])</f>
        <v/>
      </c>
      <c r="GL35" t="str">
        <f>IF(Table4[[#This Row],[Column192]]=0,"",Table4[Column192])</f>
        <v/>
      </c>
      <c r="GM35" t="str">
        <f>IF(Table4[[#This Row],[Column193]]=0,"",Table4[Column193])</f>
        <v/>
      </c>
      <c r="GN35" t="str">
        <f>IF(Table4[[#This Row],[Column194]]=0,"",Table4[Column194])</f>
        <v/>
      </c>
      <c r="GO35" t="str">
        <f>IF(Table4[[#This Row],[Column195]]=0,"",Table4[Column195])</f>
        <v/>
      </c>
      <c r="GP35" t="str">
        <f>IF(Table4[[#This Row],[Column196]]=0,"",Table4[Column196])</f>
        <v/>
      </c>
      <c r="GQ35" t="str">
        <f>IF(Table4[[#This Row],[Column197]]=0,"",Table4[Column197])</f>
        <v/>
      </c>
      <c r="GR35" t="str">
        <f>IF(Table4[[#This Row],[Column198]]=0,"",Table4[Column198])</f>
        <v/>
      </c>
      <c r="GS35" t="str">
        <f>IF(Table4[[#This Row],[Column199]]=0,"",Table4[Column199])</f>
        <v/>
      </c>
      <c r="GT35" t="str">
        <f>IF(Table4[[#This Row],[Column200]]=0,"",Table4[Column200])</f>
        <v/>
      </c>
      <c r="GU35" t="str">
        <f>IF(Table4[[#This Row],[Column201]]=0,"",Table4[Column201])</f>
        <v/>
      </c>
      <c r="GV35" t="str">
        <f>IF(Table4[[#This Row],[Column202]]=0,"",Table4[Column202])</f>
        <v/>
      </c>
      <c r="GW35" t="str">
        <f>IF(Table4[[#This Row],[Column203]]=0,"",Table4[Column203])</f>
        <v/>
      </c>
      <c r="GX35" t="str">
        <f>IF(Table4[[#This Row],[Conversions]]=0,"",Table4[Conversions])</f>
        <v/>
      </c>
      <c r="GY35" s="2" t="e">
        <f>Table43[[#This Row],[Conversions]]*B$2</f>
        <v>#VALUE!</v>
      </c>
      <c r="GZ35">
        <f>SUM(COUNTIF(Table43[[#This Row],[Path]:[Column203]],{"*e*","social"}))</f>
        <v>0</v>
      </c>
      <c r="HA35">
        <f>IF(Table43[[#This Row],[Path]]=A$2,1,0)</f>
        <v>0</v>
      </c>
      <c r="HB35">
        <f>IF(Table43[[#This Row],[Path]]=A$3,1,0)</f>
        <v>0</v>
      </c>
      <c r="HC35">
        <f>IF(Table43[[#This Row],[Path]]=A$4,1,0)</f>
        <v>0</v>
      </c>
      <c r="HD35">
        <f>IF(Table43[[#This Row],[Path]]=A$5,1,0)</f>
        <v>0</v>
      </c>
      <c r="HE35">
        <f>IF(Table43[[#This Row],[Path]]=A$6,1,0)</f>
        <v>0</v>
      </c>
      <c r="HF35">
        <f>IF(Table43[[#This Row],[Path]]=A$7,1,0)</f>
        <v>0</v>
      </c>
      <c r="HG35" s="1">
        <f>COUNTIF(Table43[[#This Row],[Path]:[Column203]],A$2)</f>
        <v>0</v>
      </c>
      <c r="HH35" s="1">
        <f>COUNTIF(Table43[[#This Row],[Path]:[Column203]],A$3)</f>
        <v>0</v>
      </c>
      <c r="HI35" s="1">
        <f>COUNTIF(Table43[[#This Row],[Path]:[Column203]],A$4)</f>
        <v>0</v>
      </c>
      <c r="HJ35" s="5">
        <f>COUNTIF(Table43[[#This Row],[Path]:[Column203]],A$5)</f>
        <v>0</v>
      </c>
      <c r="HK35" s="5">
        <f>COUNTIF(Table43[[#This Row],[Path]:[Column203]],A$6)</f>
        <v>0</v>
      </c>
      <c r="HL35" s="5">
        <f>COUNTIF(Table43[[#This Row],[Path]:[Column203]],A$7)</f>
        <v>0</v>
      </c>
      <c r="HM35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35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35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35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35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35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35" s="4" t="e">
        <f>Table43[[#This Row],[IncrementalOrganic Attribution Ratio]]*Table43[[#This Row],[Total Revenue]]</f>
        <v>#VALUE!</v>
      </c>
      <c r="HT35" s="4" t="e">
        <f>Table43[[#This Row],[BrandIntention Attribution Ratio]]*Table43[[#This Row],[Total Revenue]]</f>
        <v>#VALUE!</v>
      </c>
      <c r="HU35" s="4" t="e">
        <f>Table43[[#This Row],[Incrementalcpc Attribution Ratio]]*Table43[[#This Row],[Total Revenue]]</f>
        <v>#VALUE!</v>
      </c>
      <c r="HV35" s="4" t="e">
        <f>Table43[[#This Row],[Feeds Attribution Ratio]]*Table43[[#This Row],[Total Revenue]]</f>
        <v>#VALUE!</v>
      </c>
      <c r="HW35" s="4" t="e">
        <f>Table43[[#This Row],[Referrals Attribution Ratio]]*Table43[[#This Row],[Total Revenue]]</f>
        <v>#VALUE!</v>
      </c>
      <c r="HX35" s="4" t="e">
        <f>Table43[[#This Row],[Social Attribution Ratio]]*Table43[[#This Row],[Total Revenue]]</f>
        <v>#VALUE!</v>
      </c>
      <c r="HY35" s="18">
        <f>SUM(Table43[[#This Row],[IncrementalOrganic Attribution Ratio]:[Social Attribution Ratio]])</f>
        <v>0</v>
      </c>
    </row>
    <row r="36" spans="2:233" x14ac:dyDescent="0.25">
      <c r="B36" t="str">
        <f>IF(Table4[[#This Row],[Path]]=0,"",Table4[Path])</f>
        <v/>
      </c>
      <c r="C36" t="str">
        <f>IF(Table4[[#This Row],[Column1]]=0,"",Table4[Column1])</f>
        <v/>
      </c>
      <c r="D36" t="str">
        <f>IF(Table4[[#This Row],[Column2]]=0,"",Table4[Column2])</f>
        <v/>
      </c>
      <c r="E36" t="str">
        <f>IF(Table4[[#This Row],[Column3]]=0,"",Table4[Column3])</f>
        <v/>
      </c>
      <c r="F36" t="str">
        <f>IF(Table4[[#This Row],[Column4]]=0,"",Table4[Column4])</f>
        <v/>
      </c>
      <c r="G36" t="str">
        <f>IF(Table4[[#This Row],[Column5]]=0,"",Table4[Column5])</f>
        <v/>
      </c>
      <c r="H36" t="str">
        <f>IF(Table4[[#This Row],[Column6]]=0,"",Table4[Column6])</f>
        <v/>
      </c>
      <c r="I36" t="str">
        <f>IF(Table4[[#This Row],[Column7]]=0,"",Table4[Column7])</f>
        <v/>
      </c>
      <c r="J36" t="str">
        <f>IF(Table4[[#This Row],[Column8]]=0,"",Table4[Column8])</f>
        <v/>
      </c>
      <c r="K36" t="str">
        <f>IF(Table4[[#This Row],[Column9]]=0,"",Table4[Column9])</f>
        <v/>
      </c>
      <c r="L36" t="str">
        <f>IF(Table4[[#This Row],[Column10]]=0,"",Table4[Column10])</f>
        <v/>
      </c>
      <c r="M36" t="str">
        <f>IF(Table4[[#This Row],[Column11]]=0,"",Table4[Column11])</f>
        <v/>
      </c>
      <c r="N36" t="str">
        <f>IF(Table4[[#This Row],[Column12]]=0,"",Table4[Column12])</f>
        <v/>
      </c>
      <c r="O36" t="str">
        <f>IF(Table4[[#This Row],[Column13]]=0,"",Table4[Column13])</f>
        <v/>
      </c>
      <c r="P36" t="str">
        <f>IF(Table4[[#This Row],[Column14]]=0,"",Table4[Column14])</f>
        <v/>
      </c>
      <c r="Q36" t="str">
        <f>IF(Table4[[#This Row],[Column15]]=0,"",Table4[Column15])</f>
        <v/>
      </c>
      <c r="R36" t="str">
        <f>IF(Table4[[#This Row],[Column16]]=0,"",Table4[Column16])</f>
        <v/>
      </c>
      <c r="S36" t="str">
        <f>IF(Table4[[#This Row],[Column17]]=0,"",Table4[Column17])</f>
        <v/>
      </c>
      <c r="T36" t="str">
        <f>IF(Table4[[#This Row],[Column18]]=0,"",Table4[Column18])</f>
        <v/>
      </c>
      <c r="U36" t="str">
        <f>IF(Table4[[#This Row],[Column19]]=0,"",Table4[Column19])</f>
        <v/>
      </c>
      <c r="V36" t="str">
        <f>IF(Table4[[#This Row],[Column20]]=0,"",Table4[Column20])</f>
        <v/>
      </c>
      <c r="W36" t="str">
        <f>IF(Table4[[#This Row],[Column21]]=0,"",Table4[Column21])</f>
        <v/>
      </c>
      <c r="X36" t="str">
        <f>IF(Table4[[#This Row],[Column22]]=0,"",Table4[Column22])</f>
        <v/>
      </c>
      <c r="Y36" t="str">
        <f>IF(Table4[[#This Row],[Column23]]=0,"",Table4[Column23])</f>
        <v/>
      </c>
      <c r="Z36" t="str">
        <f>IF(Table4[[#This Row],[Column24]]=0,"",Table4[Column24])</f>
        <v/>
      </c>
      <c r="AA36" t="str">
        <f>IF(Table4[[#This Row],[Column25]]=0,"",Table4[Column25])</f>
        <v/>
      </c>
      <c r="AB36" t="str">
        <f>IF(Table4[[#This Row],[Column26]]=0,"",Table4[Column26])</f>
        <v/>
      </c>
      <c r="AC36" t="str">
        <f>IF(Table4[[#This Row],[Column27]]=0,"",Table4[Column27])</f>
        <v/>
      </c>
      <c r="AD36" t="str">
        <f>IF(Table4[[#This Row],[Column28]]=0,"",Table4[Column28])</f>
        <v/>
      </c>
      <c r="AE36" t="str">
        <f>IF(Table4[[#This Row],[Column29]]=0,"",Table4[Column29])</f>
        <v/>
      </c>
      <c r="AF36" t="str">
        <f>IF(Table4[[#This Row],[Column30]]=0,"",Table4[Column30])</f>
        <v/>
      </c>
      <c r="AG36" t="str">
        <f>IF(Table4[[#This Row],[Column31]]=0,"",Table4[Column31])</f>
        <v/>
      </c>
      <c r="AH36" t="str">
        <f>IF(Table4[[#This Row],[Column32]]=0,"",Table4[Column32])</f>
        <v/>
      </c>
      <c r="AI36" t="str">
        <f>IF(Table4[[#This Row],[Column33]]=0,"",Table4[Column33])</f>
        <v/>
      </c>
      <c r="AJ36" t="str">
        <f>IF(Table4[[#This Row],[Column34]]=0,"",Table4[Column34])</f>
        <v/>
      </c>
      <c r="AK36" t="str">
        <f>IF(Table4[[#This Row],[Column35]]=0,"",Table4[Column35])</f>
        <v/>
      </c>
      <c r="AL36" t="str">
        <f>IF(Table4[[#This Row],[Column36]]=0,"",Table4[Column36])</f>
        <v/>
      </c>
      <c r="AM36" t="str">
        <f>IF(Table4[[#This Row],[Column37]]=0,"",Table4[Column37])</f>
        <v/>
      </c>
      <c r="AN36" t="str">
        <f>IF(Table4[[#This Row],[Column38]]=0,"",Table4[Column38])</f>
        <v/>
      </c>
      <c r="AO36" t="str">
        <f>IF(Table4[[#This Row],[Column39]]=0,"",Table4[Column39])</f>
        <v/>
      </c>
      <c r="AP36" t="str">
        <f>IF(Table4[[#This Row],[Column40]]=0,"",Table4[Column40])</f>
        <v/>
      </c>
      <c r="AQ36" t="str">
        <f>IF(Table4[[#This Row],[Column41]]=0,"",Table4[Column41])</f>
        <v/>
      </c>
      <c r="AR36" t="str">
        <f>IF(Table4[[#This Row],[Column42]]=0,"",Table4[Column42])</f>
        <v/>
      </c>
      <c r="AS36" t="str">
        <f>IF(Table4[[#This Row],[Column43]]=0,"",Table4[Column43])</f>
        <v/>
      </c>
      <c r="AT36" t="str">
        <f>IF(Table4[[#This Row],[Column44]]=0,"",Table4[Column44])</f>
        <v/>
      </c>
      <c r="AU36" t="str">
        <f>IF(Table4[[#This Row],[Column45]]=0,"",Table4[Column45])</f>
        <v/>
      </c>
      <c r="AV36" t="str">
        <f>IF(Table4[[#This Row],[Column46]]=0,"",Table4[Column46])</f>
        <v/>
      </c>
      <c r="AW36" t="str">
        <f>IF(Table4[[#This Row],[Column47]]=0,"",Table4[Column47])</f>
        <v/>
      </c>
      <c r="AX36" t="str">
        <f>IF(Table4[[#This Row],[Column48]]=0,"",Table4[Column48])</f>
        <v/>
      </c>
      <c r="AY36" t="str">
        <f>IF(Table4[[#This Row],[Column49]]=0,"",Table4[Column49])</f>
        <v/>
      </c>
      <c r="AZ36" t="str">
        <f>IF(Table4[[#This Row],[Column50]]=0,"",Table4[Column50])</f>
        <v/>
      </c>
      <c r="BA36" t="str">
        <f>IF(Table4[[#This Row],[Column51]]=0,"",Table4[Column51])</f>
        <v/>
      </c>
      <c r="BB36" t="str">
        <f>IF(Table4[[#This Row],[Column52]]=0,"",Table4[Column52])</f>
        <v/>
      </c>
      <c r="BC36" t="str">
        <f>IF(Table4[[#This Row],[Column53]]=0,"",Table4[Column53])</f>
        <v/>
      </c>
      <c r="BD36" t="str">
        <f>IF(Table4[[#This Row],[Column54]]=0,"",Table4[Column54])</f>
        <v/>
      </c>
      <c r="BE36" t="str">
        <f>IF(Table4[[#This Row],[Column55]]=0,"",Table4[Column55])</f>
        <v/>
      </c>
      <c r="BF36" t="str">
        <f>IF(Table4[[#This Row],[Column56]]=0,"",Table4[Column56])</f>
        <v/>
      </c>
      <c r="BG36" t="str">
        <f>IF(Table4[[#This Row],[Column57]]=0,"",Table4[Column57])</f>
        <v/>
      </c>
      <c r="BH36" t="str">
        <f>IF(Table4[[#This Row],[Column58]]=0,"",Table4[Column58])</f>
        <v/>
      </c>
      <c r="BI36" t="str">
        <f>IF(Table4[[#This Row],[Column59]]=0,"",Table4[Column59])</f>
        <v/>
      </c>
      <c r="BJ36" t="str">
        <f>IF(Table4[[#This Row],[Column60]]=0,"",Table4[Column60])</f>
        <v/>
      </c>
      <c r="BK36" t="str">
        <f>IF(Table4[[#This Row],[Column61]]=0,"",Table4[Column61])</f>
        <v/>
      </c>
      <c r="BL36" t="str">
        <f>IF(Table4[[#This Row],[Column62]]=0,"",Table4[Column62])</f>
        <v/>
      </c>
      <c r="BM36" t="str">
        <f>IF(Table4[[#This Row],[Column63]]=0,"",Table4[Column63])</f>
        <v/>
      </c>
      <c r="BN36" t="str">
        <f>IF(Table4[[#This Row],[Column64]]=0,"",Table4[Column64])</f>
        <v/>
      </c>
      <c r="BO36" t="str">
        <f>IF(Table4[[#This Row],[Column65]]=0,"",Table4[Column65])</f>
        <v/>
      </c>
      <c r="BP36" t="str">
        <f>IF(Table4[[#This Row],[Column66]]=0,"",Table4[Column66])</f>
        <v/>
      </c>
      <c r="BQ36" t="str">
        <f>IF(Table4[[#This Row],[Column67]]=0,"",Table4[Column67])</f>
        <v/>
      </c>
      <c r="BR36" t="str">
        <f>IF(Table4[[#This Row],[Column68]]=0,"",Table4[Column68])</f>
        <v/>
      </c>
      <c r="BS36" t="str">
        <f>IF(Table4[[#This Row],[Column69]]=0,"",Table4[Column69])</f>
        <v/>
      </c>
      <c r="BT36" t="str">
        <f>IF(Table4[[#This Row],[Column70]]=0,"",Table4[Column70])</f>
        <v/>
      </c>
      <c r="BU36" t="str">
        <f>IF(Table4[[#This Row],[Column71]]=0,"",Table4[Column71])</f>
        <v/>
      </c>
      <c r="BV36" t="str">
        <f>IF(Table4[[#This Row],[Column72]]=0,"",Table4[Column72])</f>
        <v/>
      </c>
      <c r="BW36" t="str">
        <f>IF(Table4[[#This Row],[Column73]]=0,"",Table4[Column73])</f>
        <v/>
      </c>
      <c r="BX36" t="str">
        <f>IF(Table4[[#This Row],[Column74]]=0,"",Table4[Column74])</f>
        <v/>
      </c>
      <c r="BY36" t="str">
        <f>IF(Table4[[#This Row],[Column75]]=0,"",Table4[Column75])</f>
        <v/>
      </c>
      <c r="BZ36" t="str">
        <f>IF(Table4[[#This Row],[Column76]]=0,"",Table4[Column76])</f>
        <v/>
      </c>
      <c r="CA36" t="str">
        <f>IF(Table4[[#This Row],[Column77]]=0,"",Table4[Column77])</f>
        <v/>
      </c>
      <c r="CB36" t="str">
        <f>IF(Table4[[#This Row],[Column78]]=0,"",Table4[Column78])</f>
        <v/>
      </c>
      <c r="CC36" t="str">
        <f>IF(Table4[[#This Row],[Column79]]=0,"",Table4[Column79])</f>
        <v/>
      </c>
      <c r="CD36" t="str">
        <f>IF(Table4[[#This Row],[Column80]]=0,"",Table4[Column80])</f>
        <v/>
      </c>
      <c r="CE36" t="str">
        <f>IF(Table4[[#This Row],[Column81]]=0,"",Table4[Column81])</f>
        <v/>
      </c>
      <c r="CF36" t="str">
        <f>IF(Table4[[#This Row],[Column82]]=0,"",Table4[Column82])</f>
        <v/>
      </c>
      <c r="CG36" t="str">
        <f>IF(Table4[[#This Row],[Column83]]=0,"",Table4[Column83])</f>
        <v/>
      </c>
      <c r="CH36" t="str">
        <f>IF(Table4[[#This Row],[Column84]]=0,"",Table4[Column84])</f>
        <v/>
      </c>
      <c r="CI36" t="str">
        <f>IF(Table4[[#This Row],[Column85]]=0,"",Table4[Column85])</f>
        <v/>
      </c>
      <c r="CJ36" t="str">
        <f>IF(Table4[[#This Row],[Column86]]=0,"",Table4[Column86])</f>
        <v/>
      </c>
      <c r="CK36" t="str">
        <f>IF(Table4[[#This Row],[Column87]]=0,"",Table4[Column87])</f>
        <v/>
      </c>
      <c r="CL36" t="str">
        <f>IF(Table4[[#This Row],[Column88]]=0,"",Table4[Column88])</f>
        <v/>
      </c>
      <c r="CM36" t="str">
        <f>IF(Table4[[#This Row],[Column89]]=0,"",Table4[Column89])</f>
        <v/>
      </c>
      <c r="CN36" t="str">
        <f>IF(Table4[[#This Row],[Column90]]=0,"",Table4[Column90])</f>
        <v/>
      </c>
      <c r="CO36" t="str">
        <f>IF(Table4[[#This Row],[Column91]]=0,"",Table4[Column91])</f>
        <v/>
      </c>
      <c r="CP36" t="str">
        <f>IF(Table4[[#This Row],[Column92]]=0,"",Table4[Column92])</f>
        <v/>
      </c>
      <c r="CQ36" t="str">
        <f>IF(Table4[[#This Row],[Column93]]=0,"",Table4[Column93])</f>
        <v/>
      </c>
      <c r="CR36" t="str">
        <f>IF(Table4[[#This Row],[Column94]]=0,"",Table4[Column94])</f>
        <v/>
      </c>
      <c r="CS36" t="str">
        <f>IF(Table4[[#This Row],[Column95]]=0,"",Table4[Column95])</f>
        <v/>
      </c>
      <c r="CT36" t="str">
        <f>IF(Table4[[#This Row],[Column96]]=0,"",Table4[Column96])</f>
        <v/>
      </c>
      <c r="CU36" t="str">
        <f>IF(Table4[[#This Row],[Column97]]=0,"",Table4[Column97])</f>
        <v/>
      </c>
      <c r="CV36" t="str">
        <f>IF(Table4[[#This Row],[Column98]]=0,"",Table4[Column98])</f>
        <v/>
      </c>
      <c r="CW36" t="str">
        <f>IF(Table4[[#This Row],[Column99]]=0,"",Table4[Column99])</f>
        <v/>
      </c>
      <c r="CX36" t="str">
        <f>IF(Table4[[#This Row],[Column100]]=0,"",Table4[Column100])</f>
        <v/>
      </c>
      <c r="CY36" t="str">
        <f>IF(Table4[[#This Row],[Column101]]=0,"",Table4[Column101])</f>
        <v/>
      </c>
      <c r="CZ36" t="str">
        <f>IF(Table4[[#This Row],[Column102]]=0,"",Table4[Column102])</f>
        <v/>
      </c>
      <c r="DA36" t="str">
        <f>IF(Table4[[#This Row],[Column103]]=0,"",Table4[Column103])</f>
        <v/>
      </c>
      <c r="DB36" t="str">
        <f>IF(Table4[[#This Row],[Column104]]=0,"",Table4[Column104])</f>
        <v/>
      </c>
      <c r="DC36" t="str">
        <f>IF(Table4[[#This Row],[Column105]]=0,"",Table4[Column105])</f>
        <v/>
      </c>
      <c r="DD36" t="str">
        <f>IF(Table4[[#This Row],[Column106]]=0,"",Table4[Column106])</f>
        <v/>
      </c>
      <c r="DE36" t="str">
        <f>IF(Table4[[#This Row],[Column107]]=0,"",Table4[Column107])</f>
        <v/>
      </c>
      <c r="DF36" t="str">
        <f>IF(Table4[[#This Row],[Column108]]=0,"",Table4[Column108])</f>
        <v/>
      </c>
      <c r="DG36" t="str">
        <f>IF(Table4[[#This Row],[Column109]]=0,"",Table4[Column109])</f>
        <v/>
      </c>
      <c r="DH36" t="str">
        <f>IF(Table4[[#This Row],[Column110]]=0,"",Table4[Column110])</f>
        <v/>
      </c>
      <c r="DI36" t="str">
        <f>IF(Table4[[#This Row],[Column111]]=0,"",Table4[Column111])</f>
        <v/>
      </c>
      <c r="DJ36" t="str">
        <f>IF(Table4[[#This Row],[Column112]]=0,"",Table4[Column112])</f>
        <v/>
      </c>
      <c r="DK36" t="str">
        <f>IF(Table4[[#This Row],[Column113]]=0,"",Table4[Column113])</f>
        <v/>
      </c>
      <c r="DL36" t="str">
        <f>IF(Table4[[#This Row],[Column114]]=0,"",Table4[Column114])</f>
        <v/>
      </c>
      <c r="DM36" t="str">
        <f>IF(Table4[[#This Row],[Column115]]=0,"",Table4[Column115])</f>
        <v/>
      </c>
      <c r="DN36" t="str">
        <f>IF(Table4[[#This Row],[Column116]]=0,"",Table4[Column116])</f>
        <v/>
      </c>
      <c r="DO36" t="str">
        <f>IF(Table4[[#This Row],[Column117]]=0,"",Table4[Column117])</f>
        <v/>
      </c>
      <c r="DP36" t="str">
        <f>IF(Table4[[#This Row],[Column118]]=0,"",Table4[Column118])</f>
        <v/>
      </c>
      <c r="DQ36" t="str">
        <f>IF(Table4[[#This Row],[Column119]]=0,"",Table4[Column119])</f>
        <v/>
      </c>
      <c r="DR36" t="str">
        <f>IF(Table4[[#This Row],[Column120]]=0,"",Table4[Column120])</f>
        <v/>
      </c>
      <c r="DS36" t="str">
        <f>IF(Table4[[#This Row],[Column121]]=0,"",Table4[Column121])</f>
        <v/>
      </c>
      <c r="DT36" t="str">
        <f>IF(Table4[[#This Row],[Column122]]=0,"",Table4[Column122])</f>
        <v/>
      </c>
      <c r="DU36" t="str">
        <f>IF(Table4[[#This Row],[Column123]]=0,"",Table4[Column123])</f>
        <v/>
      </c>
      <c r="DV36" t="str">
        <f>IF(Table4[[#This Row],[Column124]]=0,"",Table4[Column124])</f>
        <v/>
      </c>
      <c r="DW36" t="str">
        <f>IF(Table4[[#This Row],[Column125]]=0,"",Table4[Column125])</f>
        <v/>
      </c>
      <c r="DX36" t="str">
        <f>IF(Table4[[#This Row],[Column126]]=0,"",Table4[Column126])</f>
        <v/>
      </c>
      <c r="DY36" t="str">
        <f>IF(Table4[[#This Row],[Column127]]=0,"",Table4[Column127])</f>
        <v/>
      </c>
      <c r="DZ36" t="str">
        <f>IF(Table4[[#This Row],[Column128]]=0,"",Table4[Column128])</f>
        <v/>
      </c>
      <c r="EA36" t="str">
        <f>IF(Table4[[#This Row],[Column129]]=0,"",Table4[Column129])</f>
        <v/>
      </c>
      <c r="EB36" t="str">
        <f>IF(Table4[[#This Row],[Column130]]=0,"",Table4[Column130])</f>
        <v/>
      </c>
      <c r="EC36" t="str">
        <f>IF(Table4[[#This Row],[Column131]]=0,"",Table4[Column131])</f>
        <v/>
      </c>
      <c r="ED36" t="str">
        <f>IF(Table4[[#This Row],[Column132]]=0,"",Table4[Column132])</f>
        <v/>
      </c>
      <c r="EE36" t="str">
        <f>IF(Table4[[#This Row],[Column133]]=0,"",Table4[Column133])</f>
        <v/>
      </c>
      <c r="EF36" t="str">
        <f>IF(Table4[[#This Row],[Column134]]=0,"",Table4[Column134])</f>
        <v/>
      </c>
      <c r="EG36" t="str">
        <f>IF(Table4[[#This Row],[Column135]]=0,"",Table4[Column135])</f>
        <v/>
      </c>
      <c r="EH36" t="str">
        <f>IF(Table4[[#This Row],[Column136]]=0,"",Table4[Column136])</f>
        <v/>
      </c>
      <c r="EI36" t="str">
        <f>IF(Table4[[#This Row],[Column137]]=0,"",Table4[Column137])</f>
        <v/>
      </c>
      <c r="EJ36" t="str">
        <f>IF(Table4[[#This Row],[Column138]]=0,"",Table4[Column138])</f>
        <v/>
      </c>
      <c r="EK36" t="str">
        <f>IF(Table4[[#This Row],[Column139]]=0,"",Table4[Column139])</f>
        <v/>
      </c>
      <c r="EL36" t="str">
        <f>IF(Table4[[#This Row],[Column140]]=0,"",Table4[Column140])</f>
        <v/>
      </c>
      <c r="EM36" t="str">
        <f>IF(Table4[[#This Row],[Column141]]=0,"",Table4[Column141])</f>
        <v/>
      </c>
      <c r="EN36" t="str">
        <f>IF(Table4[[#This Row],[Column142]]=0,"",Table4[Column142])</f>
        <v/>
      </c>
      <c r="EO36" t="str">
        <f>IF(Table4[[#This Row],[Column143]]=0,"",Table4[Column143])</f>
        <v/>
      </c>
      <c r="EP36" t="str">
        <f>IF(Table4[[#This Row],[Column144]]=0,"",Table4[Column144])</f>
        <v/>
      </c>
      <c r="EQ36" t="str">
        <f>IF(Table4[[#This Row],[Column145]]=0,"",Table4[Column145])</f>
        <v/>
      </c>
      <c r="ER36" t="str">
        <f>IF(Table4[[#This Row],[Column146]]=0,"",Table4[Column146])</f>
        <v/>
      </c>
      <c r="ES36" t="str">
        <f>IF(Table4[[#This Row],[Column147]]=0,"",Table4[Column147])</f>
        <v/>
      </c>
      <c r="ET36" t="str">
        <f>IF(Table4[[#This Row],[Column148]]=0,"",Table4[Column148])</f>
        <v/>
      </c>
      <c r="EU36" t="str">
        <f>IF(Table4[[#This Row],[Column149]]=0,"",Table4[Column149])</f>
        <v/>
      </c>
      <c r="EV36" t="str">
        <f>IF(Table4[[#This Row],[Column150]]=0,"",Table4[Column150])</f>
        <v/>
      </c>
      <c r="EW36" t="str">
        <f>IF(Table4[[#This Row],[Column151]]=0,"",Table4[Column151])</f>
        <v/>
      </c>
      <c r="EX36" t="str">
        <f>IF(Table4[[#This Row],[Column152]]=0,"",Table4[Column152])</f>
        <v/>
      </c>
      <c r="EY36" t="str">
        <f>IF(Table4[[#This Row],[Column153]]=0,"",Table4[Column153])</f>
        <v/>
      </c>
      <c r="EZ36" t="str">
        <f>IF(Table4[[#This Row],[Column154]]=0,"",Table4[Column154])</f>
        <v/>
      </c>
      <c r="FA36" t="str">
        <f>IF(Table4[[#This Row],[Column155]]=0,"",Table4[Column155])</f>
        <v/>
      </c>
      <c r="FB36" t="str">
        <f>IF(Table4[[#This Row],[Column156]]=0,"",Table4[Column156])</f>
        <v/>
      </c>
      <c r="FC36" t="str">
        <f>IF(Table4[[#This Row],[Column157]]=0,"",Table4[Column157])</f>
        <v/>
      </c>
      <c r="FD36" t="str">
        <f>IF(Table4[[#This Row],[Column158]]=0,"",Table4[Column158])</f>
        <v/>
      </c>
      <c r="FE36" t="str">
        <f>IF(Table4[[#This Row],[Column159]]=0,"",Table4[Column159])</f>
        <v/>
      </c>
      <c r="FF36" t="str">
        <f>IF(Table4[[#This Row],[Column160]]=0,"",Table4[Column160])</f>
        <v/>
      </c>
      <c r="FG36" t="str">
        <f>IF(Table4[[#This Row],[Column161]]=0,"",Table4[Column161])</f>
        <v/>
      </c>
      <c r="FH36" t="str">
        <f>IF(Table4[[#This Row],[Column162]]=0,"",Table4[Column162])</f>
        <v/>
      </c>
      <c r="FI36" t="str">
        <f>IF(Table4[[#This Row],[Column163]]=0,"",Table4[Column163])</f>
        <v/>
      </c>
      <c r="FJ36" t="str">
        <f>IF(Table4[[#This Row],[Column164]]=0,"",Table4[Column164])</f>
        <v/>
      </c>
      <c r="FK36" t="str">
        <f>IF(Table4[[#This Row],[Column165]]=0,"",Table4[Column165])</f>
        <v/>
      </c>
      <c r="FL36" t="str">
        <f>IF(Table4[[#This Row],[Column166]]=0,"",Table4[Column166])</f>
        <v/>
      </c>
      <c r="FM36" t="str">
        <f>IF(Table4[[#This Row],[Column167]]=0,"",Table4[Column167])</f>
        <v/>
      </c>
      <c r="FN36" t="str">
        <f>IF(Table4[[#This Row],[Column168]]=0,"",Table4[Column168])</f>
        <v/>
      </c>
      <c r="FO36" t="str">
        <f>IF(Table4[[#This Row],[Column169]]=0,"",Table4[Column169])</f>
        <v/>
      </c>
      <c r="FP36" t="str">
        <f>IF(Table4[[#This Row],[Column170]]=0,"",Table4[Column170])</f>
        <v/>
      </c>
      <c r="FQ36" t="str">
        <f>IF(Table4[[#This Row],[Column171]]=0,"",Table4[Column171])</f>
        <v/>
      </c>
      <c r="FR36" t="str">
        <f>IF(Table4[[#This Row],[Column172]]=0,"",Table4[Column172])</f>
        <v/>
      </c>
      <c r="FS36" t="str">
        <f>IF(Table4[[#This Row],[Column173]]=0,"",Table4[Column173])</f>
        <v/>
      </c>
      <c r="FT36" t="str">
        <f>IF(Table4[[#This Row],[Column174]]=0,"",Table4[Column174])</f>
        <v/>
      </c>
      <c r="FU36" t="str">
        <f>IF(Table4[[#This Row],[Column175]]=0,"",Table4[Column175])</f>
        <v/>
      </c>
      <c r="FV36" t="str">
        <f>IF(Table4[[#This Row],[Column176]]=0,"",Table4[Column176])</f>
        <v/>
      </c>
      <c r="FW36" t="str">
        <f>IF(Table4[[#This Row],[Column177]]=0,"",Table4[Column177])</f>
        <v/>
      </c>
      <c r="FX36" t="str">
        <f>IF(Table4[[#This Row],[Column178]]=0,"",Table4[Column178])</f>
        <v/>
      </c>
      <c r="FY36" t="str">
        <f>IF(Table4[[#This Row],[Column179]]=0,"",Table4[Column179])</f>
        <v/>
      </c>
      <c r="FZ36" t="str">
        <f>IF(Table4[[#This Row],[Column180]]=0,"",Table4[Column180])</f>
        <v/>
      </c>
      <c r="GA36" t="str">
        <f>IF(Table4[[#This Row],[Column181]]=0,"",Table4[Column181])</f>
        <v/>
      </c>
      <c r="GB36" t="str">
        <f>IF(Table4[[#This Row],[Column182]]=0,"",Table4[Column182])</f>
        <v/>
      </c>
      <c r="GC36" t="str">
        <f>IF(Table4[[#This Row],[Column183]]=0,"",Table4[Column183])</f>
        <v/>
      </c>
      <c r="GD36" t="str">
        <f>IF(Table4[[#This Row],[Column184]]=0,"",Table4[Column184])</f>
        <v/>
      </c>
      <c r="GE36" t="str">
        <f>IF(Table4[[#This Row],[Column185]]=0,"",Table4[Column185])</f>
        <v/>
      </c>
      <c r="GF36" t="str">
        <f>IF(Table4[[#This Row],[Column186]]=0,"",Table4[Column186])</f>
        <v/>
      </c>
      <c r="GG36" t="str">
        <f>IF(Table4[[#This Row],[Column187]]=0,"",Table4[Column187])</f>
        <v/>
      </c>
      <c r="GH36" t="str">
        <f>IF(Table4[[#This Row],[Column188]]=0,"",Table4[Column188])</f>
        <v/>
      </c>
      <c r="GI36" t="str">
        <f>IF(Table4[[#This Row],[Column189]]=0,"",Table4[Column189])</f>
        <v/>
      </c>
      <c r="GJ36" t="str">
        <f>IF(Table4[[#This Row],[Column190]]=0,"",Table4[Column190])</f>
        <v/>
      </c>
      <c r="GK36" t="str">
        <f>IF(Table4[[#This Row],[Column191]]=0,"",Table4[Column191])</f>
        <v/>
      </c>
      <c r="GL36" t="str">
        <f>IF(Table4[[#This Row],[Column192]]=0,"",Table4[Column192])</f>
        <v/>
      </c>
      <c r="GM36" t="str">
        <f>IF(Table4[[#This Row],[Column193]]=0,"",Table4[Column193])</f>
        <v/>
      </c>
      <c r="GN36" t="str">
        <f>IF(Table4[[#This Row],[Column194]]=0,"",Table4[Column194])</f>
        <v/>
      </c>
      <c r="GO36" t="str">
        <f>IF(Table4[[#This Row],[Column195]]=0,"",Table4[Column195])</f>
        <v/>
      </c>
      <c r="GP36" t="str">
        <f>IF(Table4[[#This Row],[Column196]]=0,"",Table4[Column196])</f>
        <v/>
      </c>
      <c r="GQ36" t="str">
        <f>IF(Table4[[#This Row],[Column197]]=0,"",Table4[Column197])</f>
        <v/>
      </c>
      <c r="GR36" t="str">
        <f>IF(Table4[[#This Row],[Column198]]=0,"",Table4[Column198])</f>
        <v/>
      </c>
      <c r="GS36" t="str">
        <f>IF(Table4[[#This Row],[Column199]]=0,"",Table4[Column199])</f>
        <v/>
      </c>
      <c r="GT36" t="str">
        <f>IF(Table4[[#This Row],[Column200]]=0,"",Table4[Column200])</f>
        <v/>
      </c>
      <c r="GU36" t="str">
        <f>IF(Table4[[#This Row],[Column201]]=0,"",Table4[Column201])</f>
        <v/>
      </c>
      <c r="GV36" t="str">
        <f>IF(Table4[[#This Row],[Column202]]=0,"",Table4[Column202])</f>
        <v/>
      </c>
      <c r="GW36" t="str">
        <f>IF(Table4[[#This Row],[Column203]]=0,"",Table4[Column203])</f>
        <v/>
      </c>
      <c r="GX36" t="str">
        <f>IF(Table4[[#This Row],[Conversions]]=0,"",Table4[Conversions])</f>
        <v/>
      </c>
      <c r="GY36" s="2" t="e">
        <f>Table43[[#This Row],[Conversions]]*B$2</f>
        <v>#VALUE!</v>
      </c>
      <c r="GZ36">
        <f>SUM(COUNTIF(Table43[[#This Row],[Path]:[Column203]],{"*e*","social"}))</f>
        <v>0</v>
      </c>
      <c r="HA36">
        <f>IF(Table43[[#This Row],[Path]]=A$2,1,0)</f>
        <v>0</v>
      </c>
      <c r="HB36">
        <f>IF(Table43[[#This Row],[Path]]=A$3,1,0)</f>
        <v>0</v>
      </c>
      <c r="HC36">
        <f>IF(Table43[[#This Row],[Path]]=A$4,1,0)</f>
        <v>0</v>
      </c>
      <c r="HD36">
        <f>IF(Table43[[#This Row],[Path]]=A$5,1,0)</f>
        <v>0</v>
      </c>
      <c r="HE36">
        <f>IF(Table43[[#This Row],[Path]]=A$6,1,0)</f>
        <v>0</v>
      </c>
      <c r="HF36">
        <f>IF(Table43[[#This Row],[Path]]=A$7,1,0)</f>
        <v>0</v>
      </c>
      <c r="HG36" s="1">
        <f>COUNTIF(Table43[[#This Row],[Path]:[Column203]],A$2)</f>
        <v>0</v>
      </c>
      <c r="HH36" s="1">
        <f>COUNTIF(Table43[[#This Row],[Path]:[Column203]],A$3)</f>
        <v>0</v>
      </c>
      <c r="HI36" s="1">
        <f>COUNTIF(Table43[[#This Row],[Path]:[Column203]],A$4)</f>
        <v>0</v>
      </c>
      <c r="HJ36" s="5">
        <f>COUNTIF(Table43[[#This Row],[Path]:[Column203]],A$5)</f>
        <v>0</v>
      </c>
      <c r="HK36" s="5">
        <f>COUNTIF(Table43[[#This Row],[Path]:[Column203]],A$6)</f>
        <v>0</v>
      </c>
      <c r="HL36" s="5">
        <f>COUNTIF(Table43[[#This Row],[Path]:[Column203]],A$7)</f>
        <v>0</v>
      </c>
      <c r="HM36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36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36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36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36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36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36" s="4" t="e">
        <f>Table43[[#This Row],[IncrementalOrganic Attribution Ratio]]*Table43[[#This Row],[Total Revenue]]</f>
        <v>#VALUE!</v>
      </c>
      <c r="HT36" s="4" t="e">
        <f>Table43[[#This Row],[BrandIntention Attribution Ratio]]*Table43[[#This Row],[Total Revenue]]</f>
        <v>#VALUE!</v>
      </c>
      <c r="HU36" s="4" t="e">
        <f>Table43[[#This Row],[Incrementalcpc Attribution Ratio]]*Table43[[#This Row],[Total Revenue]]</f>
        <v>#VALUE!</v>
      </c>
      <c r="HV36" s="4" t="e">
        <f>Table43[[#This Row],[Feeds Attribution Ratio]]*Table43[[#This Row],[Total Revenue]]</f>
        <v>#VALUE!</v>
      </c>
      <c r="HW36" s="4" t="e">
        <f>Table43[[#This Row],[Referrals Attribution Ratio]]*Table43[[#This Row],[Total Revenue]]</f>
        <v>#VALUE!</v>
      </c>
      <c r="HX36" s="4" t="e">
        <f>Table43[[#This Row],[Social Attribution Ratio]]*Table43[[#This Row],[Total Revenue]]</f>
        <v>#VALUE!</v>
      </c>
      <c r="HY36" s="18">
        <f>SUM(Table43[[#This Row],[IncrementalOrganic Attribution Ratio]:[Social Attribution Ratio]])</f>
        <v>0</v>
      </c>
    </row>
    <row r="37" spans="2:233" x14ac:dyDescent="0.25">
      <c r="B37" t="str">
        <f>IF(Table4[[#This Row],[Path]]=0,"",Table4[Path])</f>
        <v/>
      </c>
      <c r="C37" t="str">
        <f>IF(Table4[[#This Row],[Column1]]=0,"",Table4[Column1])</f>
        <v/>
      </c>
      <c r="D37" t="str">
        <f>IF(Table4[[#This Row],[Column2]]=0,"",Table4[Column2])</f>
        <v/>
      </c>
      <c r="E37" t="str">
        <f>IF(Table4[[#This Row],[Column3]]=0,"",Table4[Column3])</f>
        <v/>
      </c>
      <c r="F37" t="str">
        <f>IF(Table4[[#This Row],[Column4]]=0,"",Table4[Column4])</f>
        <v/>
      </c>
      <c r="G37" t="str">
        <f>IF(Table4[[#This Row],[Column5]]=0,"",Table4[Column5])</f>
        <v/>
      </c>
      <c r="H37" t="str">
        <f>IF(Table4[[#This Row],[Column6]]=0,"",Table4[Column6])</f>
        <v/>
      </c>
      <c r="I37" t="str">
        <f>IF(Table4[[#This Row],[Column7]]=0,"",Table4[Column7])</f>
        <v/>
      </c>
      <c r="J37" t="str">
        <f>IF(Table4[[#This Row],[Column8]]=0,"",Table4[Column8])</f>
        <v/>
      </c>
      <c r="K37" t="str">
        <f>IF(Table4[[#This Row],[Column9]]=0,"",Table4[Column9])</f>
        <v/>
      </c>
      <c r="L37" t="str">
        <f>IF(Table4[[#This Row],[Column10]]=0,"",Table4[Column10])</f>
        <v/>
      </c>
      <c r="M37" t="str">
        <f>IF(Table4[[#This Row],[Column11]]=0,"",Table4[Column11])</f>
        <v/>
      </c>
      <c r="N37" t="str">
        <f>IF(Table4[[#This Row],[Column12]]=0,"",Table4[Column12])</f>
        <v/>
      </c>
      <c r="O37" t="str">
        <f>IF(Table4[[#This Row],[Column13]]=0,"",Table4[Column13])</f>
        <v/>
      </c>
      <c r="P37" t="str">
        <f>IF(Table4[[#This Row],[Column14]]=0,"",Table4[Column14])</f>
        <v/>
      </c>
      <c r="Q37" t="str">
        <f>IF(Table4[[#This Row],[Column15]]=0,"",Table4[Column15])</f>
        <v/>
      </c>
      <c r="R37" t="str">
        <f>IF(Table4[[#This Row],[Column16]]=0,"",Table4[Column16])</f>
        <v/>
      </c>
      <c r="S37" t="str">
        <f>IF(Table4[[#This Row],[Column17]]=0,"",Table4[Column17])</f>
        <v/>
      </c>
      <c r="T37" t="str">
        <f>IF(Table4[[#This Row],[Column18]]=0,"",Table4[Column18])</f>
        <v/>
      </c>
      <c r="U37" t="str">
        <f>IF(Table4[[#This Row],[Column19]]=0,"",Table4[Column19])</f>
        <v/>
      </c>
      <c r="V37" t="str">
        <f>IF(Table4[[#This Row],[Column20]]=0,"",Table4[Column20])</f>
        <v/>
      </c>
      <c r="W37" t="str">
        <f>IF(Table4[[#This Row],[Column21]]=0,"",Table4[Column21])</f>
        <v/>
      </c>
      <c r="X37" t="str">
        <f>IF(Table4[[#This Row],[Column22]]=0,"",Table4[Column22])</f>
        <v/>
      </c>
      <c r="Y37" t="str">
        <f>IF(Table4[[#This Row],[Column23]]=0,"",Table4[Column23])</f>
        <v/>
      </c>
      <c r="Z37" t="str">
        <f>IF(Table4[[#This Row],[Column24]]=0,"",Table4[Column24])</f>
        <v/>
      </c>
      <c r="AA37" t="str">
        <f>IF(Table4[[#This Row],[Column25]]=0,"",Table4[Column25])</f>
        <v/>
      </c>
      <c r="AB37" t="str">
        <f>IF(Table4[[#This Row],[Column26]]=0,"",Table4[Column26])</f>
        <v/>
      </c>
      <c r="AC37" t="str">
        <f>IF(Table4[[#This Row],[Column27]]=0,"",Table4[Column27])</f>
        <v/>
      </c>
      <c r="AD37" t="str">
        <f>IF(Table4[[#This Row],[Column28]]=0,"",Table4[Column28])</f>
        <v/>
      </c>
      <c r="AE37" t="str">
        <f>IF(Table4[[#This Row],[Column29]]=0,"",Table4[Column29])</f>
        <v/>
      </c>
      <c r="AF37" t="str">
        <f>IF(Table4[[#This Row],[Column30]]=0,"",Table4[Column30])</f>
        <v/>
      </c>
      <c r="AG37" t="str">
        <f>IF(Table4[[#This Row],[Column31]]=0,"",Table4[Column31])</f>
        <v/>
      </c>
      <c r="AH37" t="str">
        <f>IF(Table4[[#This Row],[Column32]]=0,"",Table4[Column32])</f>
        <v/>
      </c>
      <c r="AI37" t="str">
        <f>IF(Table4[[#This Row],[Column33]]=0,"",Table4[Column33])</f>
        <v/>
      </c>
      <c r="AJ37" t="str">
        <f>IF(Table4[[#This Row],[Column34]]=0,"",Table4[Column34])</f>
        <v/>
      </c>
      <c r="AK37" t="str">
        <f>IF(Table4[[#This Row],[Column35]]=0,"",Table4[Column35])</f>
        <v/>
      </c>
      <c r="AL37" t="str">
        <f>IF(Table4[[#This Row],[Column36]]=0,"",Table4[Column36])</f>
        <v/>
      </c>
      <c r="AM37" t="str">
        <f>IF(Table4[[#This Row],[Column37]]=0,"",Table4[Column37])</f>
        <v/>
      </c>
      <c r="AN37" t="str">
        <f>IF(Table4[[#This Row],[Column38]]=0,"",Table4[Column38])</f>
        <v/>
      </c>
      <c r="AO37" t="str">
        <f>IF(Table4[[#This Row],[Column39]]=0,"",Table4[Column39])</f>
        <v/>
      </c>
      <c r="AP37" t="str">
        <f>IF(Table4[[#This Row],[Column40]]=0,"",Table4[Column40])</f>
        <v/>
      </c>
      <c r="AQ37" t="str">
        <f>IF(Table4[[#This Row],[Column41]]=0,"",Table4[Column41])</f>
        <v/>
      </c>
      <c r="AR37" t="str">
        <f>IF(Table4[[#This Row],[Column42]]=0,"",Table4[Column42])</f>
        <v/>
      </c>
      <c r="AS37" t="str">
        <f>IF(Table4[[#This Row],[Column43]]=0,"",Table4[Column43])</f>
        <v/>
      </c>
      <c r="AT37" t="str">
        <f>IF(Table4[[#This Row],[Column44]]=0,"",Table4[Column44])</f>
        <v/>
      </c>
      <c r="AU37" t="str">
        <f>IF(Table4[[#This Row],[Column45]]=0,"",Table4[Column45])</f>
        <v/>
      </c>
      <c r="AV37" t="str">
        <f>IF(Table4[[#This Row],[Column46]]=0,"",Table4[Column46])</f>
        <v/>
      </c>
      <c r="AW37" t="str">
        <f>IF(Table4[[#This Row],[Column47]]=0,"",Table4[Column47])</f>
        <v/>
      </c>
      <c r="AX37" t="str">
        <f>IF(Table4[[#This Row],[Column48]]=0,"",Table4[Column48])</f>
        <v/>
      </c>
      <c r="AY37" t="str">
        <f>IF(Table4[[#This Row],[Column49]]=0,"",Table4[Column49])</f>
        <v/>
      </c>
      <c r="AZ37" t="str">
        <f>IF(Table4[[#This Row],[Column50]]=0,"",Table4[Column50])</f>
        <v/>
      </c>
      <c r="BA37" t="str">
        <f>IF(Table4[[#This Row],[Column51]]=0,"",Table4[Column51])</f>
        <v/>
      </c>
      <c r="BB37" t="str">
        <f>IF(Table4[[#This Row],[Column52]]=0,"",Table4[Column52])</f>
        <v/>
      </c>
      <c r="BC37" t="str">
        <f>IF(Table4[[#This Row],[Column53]]=0,"",Table4[Column53])</f>
        <v/>
      </c>
      <c r="BD37" t="str">
        <f>IF(Table4[[#This Row],[Column54]]=0,"",Table4[Column54])</f>
        <v/>
      </c>
      <c r="BE37" t="str">
        <f>IF(Table4[[#This Row],[Column55]]=0,"",Table4[Column55])</f>
        <v/>
      </c>
      <c r="BF37" t="str">
        <f>IF(Table4[[#This Row],[Column56]]=0,"",Table4[Column56])</f>
        <v/>
      </c>
      <c r="BG37" t="str">
        <f>IF(Table4[[#This Row],[Column57]]=0,"",Table4[Column57])</f>
        <v/>
      </c>
      <c r="BH37" t="str">
        <f>IF(Table4[[#This Row],[Column58]]=0,"",Table4[Column58])</f>
        <v/>
      </c>
      <c r="BI37" t="str">
        <f>IF(Table4[[#This Row],[Column59]]=0,"",Table4[Column59])</f>
        <v/>
      </c>
      <c r="BJ37" t="str">
        <f>IF(Table4[[#This Row],[Column60]]=0,"",Table4[Column60])</f>
        <v/>
      </c>
      <c r="BK37" t="str">
        <f>IF(Table4[[#This Row],[Column61]]=0,"",Table4[Column61])</f>
        <v/>
      </c>
      <c r="BL37" t="str">
        <f>IF(Table4[[#This Row],[Column62]]=0,"",Table4[Column62])</f>
        <v/>
      </c>
      <c r="BM37" t="str">
        <f>IF(Table4[[#This Row],[Column63]]=0,"",Table4[Column63])</f>
        <v/>
      </c>
      <c r="BN37" t="str">
        <f>IF(Table4[[#This Row],[Column64]]=0,"",Table4[Column64])</f>
        <v/>
      </c>
      <c r="BO37" t="str">
        <f>IF(Table4[[#This Row],[Column65]]=0,"",Table4[Column65])</f>
        <v/>
      </c>
      <c r="BP37" t="str">
        <f>IF(Table4[[#This Row],[Column66]]=0,"",Table4[Column66])</f>
        <v/>
      </c>
      <c r="BQ37" t="str">
        <f>IF(Table4[[#This Row],[Column67]]=0,"",Table4[Column67])</f>
        <v/>
      </c>
      <c r="BR37" t="str">
        <f>IF(Table4[[#This Row],[Column68]]=0,"",Table4[Column68])</f>
        <v/>
      </c>
      <c r="BS37" t="str">
        <f>IF(Table4[[#This Row],[Column69]]=0,"",Table4[Column69])</f>
        <v/>
      </c>
      <c r="BT37" t="str">
        <f>IF(Table4[[#This Row],[Column70]]=0,"",Table4[Column70])</f>
        <v/>
      </c>
      <c r="BU37" t="str">
        <f>IF(Table4[[#This Row],[Column71]]=0,"",Table4[Column71])</f>
        <v/>
      </c>
      <c r="BV37" t="str">
        <f>IF(Table4[[#This Row],[Column72]]=0,"",Table4[Column72])</f>
        <v/>
      </c>
      <c r="BW37" t="str">
        <f>IF(Table4[[#This Row],[Column73]]=0,"",Table4[Column73])</f>
        <v/>
      </c>
      <c r="BX37" t="str">
        <f>IF(Table4[[#This Row],[Column74]]=0,"",Table4[Column74])</f>
        <v/>
      </c>
      <c r="BY37" t="str">
        <f>IF(Table4[[#This Row],[Column75]]=0,"",Table4[Column75])</f>
        <v/>
      </c>
      <c r="BZ37" t="str">
        <f>IF(Table4[[#This Row],[Column76]]=0,"",Table4[Column76])</f>
        <v/>
      </c>
      <c r="CA37" t="str">
        <f>IF(Table4[[#This Row],[Column77]]=0,"",Table4[Column77])</f>
        <v/>
      </c>
      <c r="CB37" t="str">
        <f>IF(Table4[[#This Row],[Column78]]=0,"",Table4[Column78])</f>
        <v/>
      </c>
      <c r="CC37" t="str">
        <f>IF(Table4[[#This Row],[Column79]]=0,"",Table4[Column79])</f>
        <v/>
      </c>
      <c r="CD37" t="str">
        <f>IF(Table4[[#This Row],[Column80]]=0,"",Table4[Column80])</f>
        <v/>
      </c>
      <c r="CE37" t="str">
        <f>IF(Table4[[#This Row],[Column81]]=0,"",Table4[Column81])</f>
        <v/>
      </c>
      <c r="CF37" t="str">
        <f>IF(Table4[[#This Row],[Column82]]=0,"",Table4[Column82])</f>
        <v/>
      </c>
      <c r="CG37" t="str">
        <f>IF(Table4[[#This Row],[Column83]]=0,"",Table4[Column83])</f>
        <v/>
      </c>
      <c r="CH37" t="str">
        <f>IF(Table4[[#This Row],[Column84]]=0,"",Table4[Column84])</f>
        <v/>
      </c>
      <c r="CI37" t="str">
        <f>IF(Table4[[#This Row],[Column85]]=0,"",Table4[Column85])</f>
        <v/>
      </c>
      <c r="CJ37" t="str">
        <f>IF(Table4[[#This Row],[Column86]]=0,"",Table4[Column86])</f>
        <v/>
      </c>
      <c r="CK37" t="str">
        <f>IF(Table4[[#This Row],[Column87]]=0,"",Table4[Column87])</f>
        <v/>
      </c>
      <c r="CL37" t="str">
        <f>IF(Table4[[#This Row],[Column88]]=0,"",Table4[Column88])</f>
        <v/>
      </c>
      <c r="CM37" t="str">
        <f>IF(Table4[[#This Row],[Column89]]=0,"",Table4[Column89])</f>
        <v/>
      </c>
      <c r="CN37" t="str">
        <f>IF(Table4[[#This Row],[Column90]]=0,"",Table4[Column90])</f>
        <v/>
      </c>
      <c r="CO37" t="str">
        <f>IF(Table4[[#This Row],[Column91]]=0,"",Table4[Column91])</f>
        <v/>
      </c>
      <c r="CP37" t="str">
        <f>IF(Table4[[#This Row],[Column92]]=0,"",Table4[Column92])</f>
        <v/>
      </c>
      <c r="CQ37" t="str">
        <f>IF(Table4[[#This Row],[Column93]]=0,"",Table4[Column93])</f>
        <v/>
      </c>
      <c r="CR37" t="str">
        <f>IF(Table4[[#This Row],[Column94]]=0,"",Table4[Column94])</f>
        <v/>
      </c>
      <c r="CS37" t="str">
        <f>IF(Table4[[#This Row],[Column95]]=0,"",Table4[Column95])</f>
        <v/>
      </c>
      <c r="CT37" t="str">
        <f>IF(Table4[[#This Row],[Column96]]=0,"",Table4[Column96])</f>
        <v/>
      </c>
      <c r="CU37" t="str">
        <f>IF(Table4[[#This Row],[Column97]]=0,"",Table4[Column97])</f>
        <v/>
      </c>
      <c r="CV37" t="str">
        <f>IF(Table4[[#This Row],[Column98]]=0,"",Table4[Column98])</f>
        <v/>
      </c>
      <c r="CW37" t="str">
        <f>IF(Table4[[#This Row],[Column99]]=0,"",Table4[Column99])</f>
        <v/>
      </c>
      <c r="CX37" t="str">
        <f>IF(Table4[[#This Row],[Column100]]=0,"",Table4[Column100])</f>
        <v/>
      </c>
      <c r="CY37" t="str">
        <f>IF(Table4[[#This Row],[Column101]]=0,"",Table4[Column101])</f>
        <v/>
      </c>
      <c r="CZ37" t="str">
        <f>IF(Table4[[#This Row],[Column102]]=0,"",Table4[Column102])</f>
        <v/>
      </c>
      <c r="DA37" t="str">
        <f>IF(Table4[[#This Row],[Column103]]=0,"",Table4[Column103])</f>
        <v/>
      </c>
      <c r="DB37" t="str">
        <f>IF(Table4[[#This Row],[Column104]]=0,"",Table4[Column104])</f>
        <v/>
      </c>
      <c r="DC37" t="str">
        <f>IF(Table4[[#This Row],[Column105]]=0,"",Table4[Column105])</f>
        <v/>
      </c>
      <c r="DD37" t="str">
        <f>IF(Table4[[#This Row],[Column106]]=0,"",Table4[Column106])</f>
        <v/>
      </c>
      <c r="DE37" t="str">
        <f>IF(Table4[[#This Row],[Column107]]=0,"",Table4[Column107])</f>
        <v/>
      </c>
      <c r="DF37" t="str">
        <f>IF(Table4[[#This Row],[Column108]]=0,"",Table4[Column108])</f>
        <v/>
      </c>
      <c r="DG37" t="str">
        <f>IF(Table4[[#This Row],[Column109]]=0,"",Table4[Column109])</f>
        <v/>
      </c>
      <c r="DH37" t="str">
        <f>IF(Table4[[#This Row],[Column110]]=0,"",Table4[Column110])</f>
        <v/>
      </c>
      <c r="DI37" t="str">
        <f>IF(Table4[[#This Row],[Column111]]=0,"",Table4[Column111])</f>
        <v/>
      </c>
      <c r="DJ37" t="str">
        <f>IF(Table4[[#This Row],[Column112]]=0,"",Table4[Column112])</f>
        <v/>
      </c>
      <c r="DK37" t="str">
        <f>IF(Table4[[#This Row],[Column113]]=0,"",Table4[Column113])</f>
        <v/>
      </c>
      <c r="DL37" t="str">
        <f>IF(Table4[[#This Row],[Column114]]=0,"",Table4[Column114])</f>
        <v/>
      </c>
      <c r="DM37" t="str">
        <f>IF(Table4[[#This Row],[Column115]]=0,"",Table4[Column115])</f>
        <v/>
      </c>
      <c r="DN37" t="str">
        <f>IF(Table4[[#This Row],[Column116]]=0,"",Table4[Column116])</f>
        <v/>
      </c>
      <c r="DO37" t="str">
        <f>IF(Table4[[#This Row],[Column117]]=0,"",Table4[Column117])</f>
        <v/>
      </c>
      <c r="DP37" t="str">
        <f>IF(Table4[[#This Row],[Column118]]=0,"",Table4[Column118])</f>
        <v/>
      </c>
      <c r="DQ37" t="str">
        <f>IF(Table4[[#This Row],[Column119]]=0,"",Table4[Column119])</f>
        <v/>
      </c>
      <c r="DR37" t="str">
        <f>IF(Table4[[#This Row],[Column120]]=0,"",Table4[Column120])</f>
        <v/>
      </c>
      <c r="DS37" t="str">
        <f>IF(Table4[[#This Row],[Column121]]=0,"",Table4[Column121])</f>
        <v/>
      </c>
      <c r="DT37" t="str">
        <f>IF(Table4[[#This Row],[Column122]]=0,"",Table4[Column122])</f>
        <v/>
      </c>
      <c r="DU37" t="str">
        <f>IF(Table4[[#This Row],[Column123]]=0,"",Table4[Column123])</f>
        <v/>
      </c>
      <c r="DV37" t="str">
        <f>IF(Table4[[#This Row],[Column124]]=0,"",Table4[Column124])</f>
        <v/>
      </c>
      <c r="DW37" t="str">
        <f>IF(Table4[[#This Row],[Column125]]=0,"",Table4[Column125])</f>
        <v/>
      </c>
      <c r="DX37" t="str">
        <f>IF(Table4[[#This Row],[Column126]]=0,"",Table4[Column126])</f>
        <v/>
      </c>
      <c r="DY37" t="str">
        <f>IF(Table4[[#This Row],[Column127]]=0,"",Table4[Column127])</f>
        <v/>
      </c>
      <c r="DZ37" t="str">
        <f>IF(Table4[[#This Row],[Column128]]=0,"",Table4[Column128])</f>
        <v/>
      </c>
      <c r="EA37" t="str">
        <f>IF(Table4[[#This Row],[Column129]]=0,"",Table4[Column129])</f>
        <v/>
      </c>
      <c r="EB37" t="str">
        <f>IF(Table4[[#This Row],[Column130]]=0,"",Table4[Column130])</f>
        <v/>
      </c>
      <c r="EC37" t="str">
        <f>IF(Table4[[#This Row],[Column131]]=0,"",Table4[Column131])</f>
        <v/>
      </c>
      <c r="ED37" t="str">
        <f>IF(Table4[[#This Row],[Column132]]=0,"",Table4[Column132])</f>
        <v/>
      </c>
      <c r="EE37" t="str">
        <f>IF(Table4[[#This Row],[Column133]]=0,"",Table4[Column133])</f>
        <v/>
      </c>
      <c r="EF37" t="str">
        <f>IF(Table4[[#This Row],[Column134]]=0,"",Table4[Column134])</f>
        <v/>
      </c>
      <c r="EG37" t="str">
        <f>IF(Table4[[#This Row],[Column135]]=0,"",Table4[Column135])</f>
        <v/>
      </c>
      <c r="EH37" t="str">
        <f>IF(Table4[[#This Row],[Column136]]=0,"",Table4[Column136])</f>
        <v/>
      </c>
      <c r="EI37" t="str">
        <f>IF(Table4[[#This Row],[Column137]]=0,"",Table4[Column137])</f>
        <v/>
      </c>
      <c r="EJ37" t="str">
        <f>IF(Table4[[#This Row],[Column138]]=0,"",Table4[Column138])</f>
        <v/>
      </c>
      <c r="EK37" t="str">
        <f>IF(Table4[[#This Row],[Column139]]=0,"",Table4[Column139])</f>
        <v/>
      </c>
      <c r="EL37" t="str">
        <f>IF(Table4[[#This Row],[Column140]]=0,"",Table4[Column140])</f>
        <v/>
      </c>
      <c r="EM37" t="str">
        <f>IF(Table4[[#This Row],[Column141]]=0,"",Table4[Column141])</f>
        <v/>
      </c>
      <c r="EN37" t="str">
        <f>IF(Table4[[#This Row],[Column142]]=0,"",Table4[Column142])</f>
        <v/>
      </c>
      <c r="EO37" t="str">
        <f>IF(Table4[[#This Row],[Column143]]=0,"",Table4[Column143])</f>
        <v/>
      </c>
      <c r="EP37" t="str">
        <f>IF(Table4[[#This Row],[Column144]]=0,"",Table4[Column144])</f>
        <v/>
      </c>
      <c r="EQ37" t="str">
        <f>IF(Table4[[#This Row],[Column145]]=0,"",Table4[Column145])</f>
        <v/>
      </c>
      <c r="ER37" t="str">
        <f>IF(Table4[[#This Row],[Column146]]=0,"",Table4[Column146])</f>
        <v/>
      </c>
      <c r="ES37" t="str">
        <f>IF(Table4[[#This Row],[Column147]]=0,"",Table4[Column147])</f>
        <v/>
      </c>
      <c r="ET37" t="str">
        <f>IF(Table4[[#This Row],[Column148]]=0,"",Table4[Column148])</f>
        <v/>
      </c>
      <c r="EU37" t="str">
        <f>IF(Table4[[#This Row],[Column149]]=0,"",Table4[Column149])</f>
        <v/>
      </c>
      <c r="EV37" t="str">
        <f>IF(Table4[[#This Row],[Column150]]=0,"",Table4[Column150])</f>
        <v/>
      </c>
      <c r="EW37" t="str">
        <f>IF(Table4[[#This Row],[Column151]]=0,"",Table4[Column151])</f>
        <v/>
      </c>
      <c r="EX37" t="str">
        <f>IF(Table4[[#This Row],[Column152]]=0,"",Table4[Column152])</f>
        <v/>
      </c>
      <c r="EY37" t="str">
        <f>IF(Table4[[#This Row],[Column153]]=0,"",Table4[Column153])</f>
        <v/>
      </c>
      <c r="EZ37" t="str">
        <f>IF(Table4[[#This Row],[Column154]]=0,"",Table4[Column154])</f>
        <v/>
      </c>
      <c r="FA37" t="str">
        <f>IF(Table4[[#This Row],[Column155]]=0,"",Table4[Column155])</f>
        <v/>
      </c>
      <c r="FB37" t="str">
        <f>IF(Table4[[#This Row],[Column156]]=0,"",Table4[Column156])</f>
        <v/>
      </c>
      <c r="FC37" t="str">
        <f>IF(Table4[[#This Row],[Column157]]=0,"",Table4[Column157])</f>
        <v/>
      </c>
      <c r="FD37" t="str">
        <f>IF(Table4[[#This Row],[Column158]]=0,"",Table4[Column158])</f>
        <v/>
      </c>
      <c r="FE37" t="str">
        <f>IF(Table4[[#This Row],[Column159]]=0,"",Table4[Column159])</f>
        <v/>
      </c>
      <c r="FF37" t="str">
        <f>IF(Table4[[#This Row],[Column160]]=0,"",Table4[Column160])</f>
        <v/>
      </c>
      <c r="FG37" t="str">
        <f>IF(Table4[[#This Row],[Column161]]=0,"",Table4[Column161])</f>
        <v/>
      </c>
      <c r="FH37" t="str">
        <f>IF(Table4[[#This Row],[Column162]]=0,"",Table4[Column162])</f>
        <v/>
      </c>
      <c r="FI37" t="str">
        <f>IF(Table4[[#This Row],[Column163]]=0,"",Table4[Column163])</f>
        <v/>
      </c>
      <c r="FJ37" t="str">
        <f>IF(Table4[[#This Row],[Column164]]=0,"",Table4[Column164])</f>
        <v/>
      </c>
      <c r="FK37" t="str">
        <f>IF(Table4[[#This Row],[Column165]]=0,"",Table4[Column165])</f>
        <v/>
      </c>
      <c r="FL37" t="str">
        <f>IF(Table4[[#This Row],[Column166]]=0,"",Table4[Column166])</f>
        <v/>
      </c>
      <c r="FM37" t="str">
        <f>IF(Table4[[#This Row],[Column167]]=0,"",Table4[Column167])</f>
        <v/>
      </c>
      <c r="FN37" t="str">
        <f>IF(Table4[[#This Row],[Column168]]=0,"",Table4[Column168])</f>
        <v/>
      </c>
      <c r="FO37" t="str">
        <f>IF(Table4[[#This Row],[Column169]]=0,"",Table4[Column169])</f>
        <v/>
      </c>
      <c r="FP37" t="str">
        <f>IF(Table4[[#This Row],[Column170]]=0,"",Table4[Column170])</f>
        <v/>
      </c>
      <c r="FQ37" t="str">
        <f>IF(Table4[[#This Row],[Column171]]=0,"",Table4[Column171])</f>
        <v/>
      </c>
      <c r="FR37" t="str">
        <f>IF(Table4[[#This Row],[Column172]]=0,"",Table4[Column172])</f>
        <v/>
      </c>
      <c r="FS37" t="str">
        <f>IF(Table4[[#This Row],[Column173]]=0,"",Table4[Column173])</f>
        <v/>
      </c>
      <c r="FT37" t="str">
        <f>IF(Table4[[#This Row],[Column174]]=0,"",Table4[Column174])</f>
        <v/>
      </c>
      <c r="FU37" t="str">
        <f>IF(Table4[[#This Row],[Column175]]=0,"",Table4[Column175])</f>
        <v/>
      </c>
      <c r="FV37" t="str">
        <f>IF(Table4[[#This Row],[Column176]]=0,"",Table4[Column176])</f>
        <v/>
      </c>
      <c r="FW37" t="str">
        <f>IF(Table4[[#This Row],[Column177]]=0,"",Table4[Column177])</f>
        <v/>
      </c>
      <c r="FX37" t="str">
        <f>IF(Table4[[#This Row],[Column178]]=0,"",Table4[Column178])</f>
        <v/>
      </c>
      <c r="FY37" t="str">
        <f>IF(Table4[[#This Row],[Column179]]=0,"",Table4[Column179])</f>
        <v/>
      </c>
      <c r="FZ37" t="str">
        <f>IF(Table4[[#This Row],[Column180]]=0,"",Table4[Column180])</f>
        <v/>
      </c>
      <c r="GA37" t="str">
        <f>IF(Table4[[#This Row],[Column181]]=0,"",Table4[Column181])</f>
        <v/>
      </c>
      <c r="GB37" t="str">
        <f>IF(Table4[[#This Row],[Column182]]=0,"",Table4[Column182])</f>
        <v/>
      </c>
      <c r="GC37" t="str">
        <f>IF(Table4[[#This Row],[Column183]]=0,"",Table4[Column183])</f>
        <v/>
      </c>
      <c r="GD37" t="str">
        <f>IF(Table4[[#This Row],[Column184]]=0,"",Table4[Column184])</f>
        <v/>
      </c>
      <c r="GE37" t="str">
        <f>IF(Table4[[#This Row],[Column185]]=0,"",Table4[Column185])</f>
        <v/>
      </c>
      <c r="GF37" t="str">
        <f>IF(Table4[[#This Row],[Column186]]=0,"",Table4[Column186])</f>
        <v/>
      </c>
      <c r="GG37" t="str">
        <f>IF(Table4[[#This Row],[Column187]]=0,"",Table4[Column187])</f>
        <v/>
      </c>
      <c r="GH37" t="str">
        <f>IF(Table4[[#This Row],[Column188]]=0,"",Table4[Column188])</f>
        <v/>
      </c>
      <c r="GI37" t="str">
        <f>IF(Table4[[#This Row],[Column189]]=0,"",Table4[Column189])</f>
        <v/>
      </c>
      <c r="GJ37" t="str">
        <f>IF(Table4[[#This Row],[Column190]]=0,"",Table4[Column190])</f>
        <v/>
      </c>
      <c r="GK37" t="str">
        <f>IF(Table4[[#This Row],[Column191]]=0,"",Table4[Column191])</f>
        <v/>
      </c>
      <c r="GL37" t="str">
        <f>IF(Table4[[#This Row],[Column192]]=0,"",Table4[Column192])</f>
        <v/>
      </c>
      <c r="GM37" t="str">
        <f>IF(Table4[[#This Row],[Column193]]=0,"",Table4[Column193])</f>
        <v/>
      </c>
      <c r="GN37" t="str">
        <f>IF(Table4[[#This Row],[Column194]]=0,"",Table4[Column194])</f>
        <v/>
      </c>
      <c r="GO37" t="str">
        <f>IF(Table4[[#This Row],[Column195]]=0,"",Table4[Column195])</f>
        <v/>
      </c>
      <c r="GP37" t="str">
        <f>IF(Table4[[#This Row],[Column196]]=0,"",Table4[Column196])</f>
        <v/>
      </c>
      <c r="GQ37" t="str">
        <f>IF(Table4[[#This Row],[Column197]]=0,"",Table4[Column197])</f>
        <v/>
      </c>
      <c r="GR37" t="str">
        <f>IF(Table4[[#This Row],[Column198]]=0,"",Table4[Column198])</f>
        <v/>
      </c>
      <c r="GS37" t="str">
        <f>IF(Table4[[#This Row],[Column199]]=0,"",Table4[Column199])</f>
        <v/>
      </c>
      <c r="GT37" t="str">
        <f>IF(Table4[[#This Row],[Column200]]=0,"",Table4[Column200])</f>
        <v/>
      </c>
      <c r="GU37" t="str">
        <f>IF(Table4[[#This Row],[Column201]]=0,"",Table4[Column201])</f>
        <v/>
      </c>
      <c r="GV37" t="str">
        <f>IF(Table4[[#This Row],[Column202]]=0,"",Table4[Column202])</f>
        <v/>
      </c>
      <c r="GW37" t="str">
        <f>IF(Table4[[#This Row],[Column203]]=0,"",Table4[Column203])</f>
        <v/>
      </c>
      <c r="GX37" t="str">
        <f>IF(Table4[[#This Row],[Conversions]]=0,"",Table4[Conversions])</f>
        <v/>
      </c>
      <c r="GY37" s="2" t="e">
        <f>Table43[[#This Row],[Conversions]]*B$2</f>
        <v>#VALUE!</v>
      </c>
      <c r="GZ37">
        <f>SUM(COUNTIF(Table43[[#This Row],[Path]:[Column203]],{"*e*","social"}))</f>
        <v>0</v>
      </c>
      <c r="HA37">
        <f>IF(Table43[[#This Row],[Path]]=A$2,1,0)</f>
        <v>0</v>
      </c>
      <c r="HB37">
        <f>IF(Table43[[#This Row],[Path]]=A$3,1,0)</f>
        <v>0</v>
      </c>
      <c r="HC37">
        <f>IF(Table43[[#This Row],[Path]]=A$4,1,0)</f>
        <v>0</v>
      </c>
      <c r="HD37">
        <f>IF(Table43[[#This Row],[Path]]=A$5,1,0)</f>
        <v>0</v>
      </c>
      <c r="HE37">
        <f>IF(Table43[[#This Row],[Path]]=A$6,1,0)</f>
        <v>0</v>
      </c>
      <c r="HF37">
        <f>IF(Table43[[#This Row],[Path]]=A$7,1,0)</f>
        <v>0</v>
      </c>
      <c r="HG37" s="1">
        <f>COUNTIF(Table43[[#This Row],[Path]:[Column203]],A$2)</f>
        <v>0</v>
      </c>
      <c r="HH37" s="1">
        <f>COUNTIF(Table43[[#This Row],[Path]:[Column203]],A$3)</f>
        <v>0</v>
      </c>
      <c r="HI37" s="1">
        <f>COUNTIF(Table43[[#This Row],[Path]:[Column203]],A$4)</f>
        <v>0</v>
      </c>
      <c r="HJ37" s="5">
        <f>COUNTIF(Table43[[#This Row],[Path]:[Column203]],A$5)</f>
        <v>0</v>
      </c>
      <c r="HK37" s="5">
        <f>COUNTIF(Table43[[#This Row],[Path]:[Column203]],A$6)</f>
        <v>0</v>
      </c>
      <c r="HL37" s="5">
        <f>COUNTIF(Table43[[#This Row],[Path]:[Column203]],A$7)</f>
        <v>0</v>
      </c>
      <c r="HM37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37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37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37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37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37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37" s="4" t="e">
        <f>Table43[[#This Row],[IncrementalOrganic Attribution Ratio]]*Table43[[#This Row],[Total Revenue]]</f>
        <v>#VALUE!</v>
      </c>
      <c r="HT37" s="4" t="e">
        <f>Table43[[#This Row],[BrandIntention Attribution Ratio]]*Table43[[#This Row],[Total Revenue]]</f>
        <v>#VALUE!</v>
      </c>
      <c r="HU37" s="4" t="e">
        <f>Table43[[#This Row],[Incrementalcpc Attribution Ratio]]*Table43[[#This Row],[Total Revenue]]</f>
        <v>#VALUE!</v>
      </c>
      <c r="HV37" s="4" t="e">
        <f>Table43[[#This Row],[Feeds Attribution Ratio]]*Table43[[#This Row],[Total Revenue]]</f>
        <v>#VALUE!</v>
      </c>
      <c r="HW37" s="4" t="e">
        <f>Table43[[#This Row],[Referrals Attribution Ratio]]*Table43[[#This Row],[Total Revenue]]</f>
        <v>#VALUE!</v>
      </c>
      <c r="HX37" s="4" t="e">
        <f>Table43[[#This Row],[Social Attribution Ratio]]*Table43[[#This Row],[Total Revenue]]</f>
        <v>#VALUE!</v>
      </c>
      <c r="HY37" s="18">
        <f>SUM(Table43[[#This Row],[IncrementalOrganic Attribution Ratio]:[Social Attribution Ratio]])</f>
        <v>0</v>
      </c>
    </row>
    <row r="38" spans="2:233" x14ac:dyDescent="0.25">
      <c r="B38" t="str">
        <f>IF(Table4[[#This Row],[Path]]=0,"",Table4[Path])</f>
        <v/>
      </c>
      <c r="C38" t="str">
        <f>IF(Table4[[#This Row],[Column1]]=0,"",Table4[Column1])</f>
        <v/>
      </c>
      <c r="D38" t="str">
        <f>IF(Table4[[#This Row],[Column2]]=0,"",Table4[Column2])</f>
        <v/>
      </c>
      <c r="E38" t="str">
        <f>IF(Table4[[#This Row],[Column3]]=0,"",Table4[Column3])</f>
        <v/>
      </c>
      <c r="F38" t="str">
        <f>IF(Table4[[#This Row],[Column4]]=0,"",Table4[Column4])</f>
        <v/>
      </c>
      <c r="G38" t="str">
        <f>IF(Table4[[#This Row],[Column5]]=0,"",Table4[Column5])</f>
        <v/>
      </c>
      <c r="H38" t="str">
        <f>IF(Table4[[#This Row],[Column6]]=0,"",Table4[Column6])</f>
        <v/>
      </c>
      <c r="I38" t="str">
        <f>IF(Table4[[#This Row],[Column7]]=0,"",Table4[Column7])</f>
        <v/>
      </c>
      <c r="J38" t="str">
        <f>IF(Table4[[#This Row],[Column8]]=0,"",Table4[Column8])</f>
        <v/>
      </c>
      <c r="K38" t="str">
        <f>IF(Table4[[#This Row],[Column9]]=0,"",Table4[Column9])</f>
        <v/>
      </c>
      <c r="L38" t="str">
        <f>IF(Table4[[#This Row],[Column10]]=0,"",Table4[Column10])</f>
        <v/>
      </c>
      <c r="M38" t="str">
        <f>IF(Table4[[#This Row],[Column11]]=0,"",Table4[Column11])</f>
        <v/>
      </c>
      <c r="N38" t="str">
        <f>IF(Table4[[#This Row],[Column12]]=0,"",Table4[Column12])</f>
        <v/>
      </c>
      <c r="O38" t="str">
        <f>IF(Table4[[#This Row],[Column13]]=0,"",Table4[Column13])</f>
        <v/>
      </c>
      <c r="P38" t="str">
        <f>IF(Table4[[#This Row],[Column14]]=0,"",Table4[Column14])</f>
        <v/>
      </c>
      <c r="Q38" t="str">
        <f>IF(Table4[[#This Row],[Column15]]=0,"",Table4[Column15])</f>
        <v/>
      </c>
      <c r="R38" t="str">
        <f>IF(Table4[[#This Row],[Column16]]=0,"",Table4[Column16])</f>
        <v/>
      </c>
      <c r="S38" t="str">
        <f>IF(Table4[[#This Row],[Column17]]=0,"",Table4[Column17])</f>
        <v/>
      </c>
      <c r="T38" t="str">
        <f>IF(Table4[[#This Row],[Column18]]=0,"",Table4[Column18])</f>
        <v/>
      </c>
      <c r="U38" t="str">
        <f>IF(Table4[[#This Row],[Column19]]=0,"",Table4[Column19])</f>
        <v/>
      </c>
      <c r="V38" t="str">
        <f>IF(Table4[[#This Row],[Column20]]=0,"",Table4[Column20])</f>
        <v/>
      </c>
      <c r="W38" t="str">
        <f>IF(Table4[[#This Row],[Column21]]=0,"",Table4[Column21])</f>
        <v/>
      </c>
      <c r="X38" t="str">
        <f>IF(Table4[[#This Row],[Column22]]=0,"",Table4[Column22])</f>
        <v/>
      </c>
      <c r="Y38" t="str">
        <f>IF(Table4[[#This Row],[Column23]]=0,"",Table4[Column23])</f>
        <v/>
      </c>
      <c r="Z38" t="str">
        <f>IF(Table4[[#This Row],[Column24]]=0,"",Table4[Column24])</f>
        <v/>
      </c>
      <c r="AA38" t="str">
        <f>IF(Table4[[#This Row],[Column25]]=0,"",Table4[Column25])</f>
        <v/>
      </c>
      <c r="AB38" t="str">
        <f>IF(Table4[[#This Row],[Column26]]=0,"",Table4[Column26])</f>
        <v/>
      </c>
      <c r="AC38" t="str">
        <f>IF(Table4[[#This Row],[Column27]]=0,"",Table4[Column27])</f>
        <v/>
      </c>
      <c r="AD38" t="str">
        <f>IF(Table4[[#This Row],[Column28]]=0,"",Table4[Column28])</f>
        <v/>
      </c>
      <c r="AE38" t="str">
        <f>IF(Table4[[#This Row],[Column29]]=0,"",Table4[Column29])</f>
        <v/>
      </c>
      <c r="AF38" t="str">
        <f>IF(Table4[[#This Row],[Column30]]=0,"",Table4[Column30])</f>
        <v/>
      </c>
      <c r="AG38" t="str">
        <f>IF(Table4[[#This Row],[Column31]]=0,"",Table4[Column31])</f>
        <v/>
      </c>
      <c r="AH38" t="str">
        <f>IF(Table4[[#This Row],[Column32]]=0,"",Table4[Column32])</f>
        <v/>
      </c>
      <c r="AI38" t="str">
        <f>IF(Table4[[#This Row],[Column33]]=0,"",Table4[Column33])</f>
        <v/>
      </c>
      <c r="AJ38" t="str">
        <f>IF(Table4[[#This Row],[Column34]]=0,"",Table4[Column34])</f>
        <v/>
      </c>
      <c r="AK38" t="str">
        <f>IF(Table4[[#This Row],[Column35]]=0,"",Table4[Column35])</f>
        <v/>
      </c>
      <c r="AL38" t="str">
        <f>IF(Table4[[#This Row],[Column36]]=0,"",Table4[Column36])</f>
        <v/>
      </c>
      <c r="AM38" t="str">
        <f>IF(Table4[[#This Row],[Column37]]=0,"",Table4[Column37])</f>
        <v/>
      </c>
      <c r="AN38" t="str">
        <f>IF(Table4[[#This Row],[Column38]]=0,"",Table4[Column38])</f>
        <v/>
      </c>
      <c r="AO38" t="str">
        <f>IF(Table4[[#This Row],[Column39]]=0,"",Table4[Column39])</f>
        <v/>
      </c>
      <c r="AP38" t="str">
        <f>IF(Table4[[#This Row],[Column40]]=0,"",Table4[Column40])</f>
        <v/>
      </c>
      <c r="AQ38" t="str">
        <f>IF(Table4[[#This Row],[Column41]]=0,"",Table4[Column41])</f>
        <v/>
      </c>
      <c r="AR38" t="str">
        <f>IF(Table4[[#This Row],[Column42]]=0,"",Table4[Column42])</f>
        <v/>
      </c>
      <c r="AS38" t="str">
        <f>IF(Table4[[#This Row],[Column43]]=0,"",Table4[Column43])</f>
        <v/>
      </c>
      <c r="AT38" t="str">
        <f>IF(Table4[[#This Row],[Column44]]=0,"",Table4[Column44])</f>
        <v/>
      </c>
      <c r="AU38" t="str">
        <f>IF(Table4[[#This Row],[Column45]]=0,"",Table4[Column45])</f>
        <v/>
      </c>
      <c r="AV38" t="str">
        <f>IF(Table4[[#This Row],[Column46]]=0,"",Table4[Column46])</f>
        <v/>
      </c>
      <c r="AW38" t="str">
        <f>IF(Table4[[#This Row],[Column47]]=0,"",Table4[Column47])</f>
        <v/>
      </c>
      <c r="AX38" t="str">
        <f>IF(Table4[[#This Row],[Column48]]=0,"",Table4[Column48])</f>
        <v/>
      </c>
      <c r="AY38" t="str">
        <f>IF(Table4[[#This Row],[Column49]]=0,"",Table4[Column49])</f>
        <v/>
      </c>
      <c r="AZ38" t="str">
        <f>IF(Table4[[#This Row],[Column50]]=0,"",Table4[Column50])</f>
        <v/>
      </c>
      <c r="BA38" t="str">
        <f>IF(Table4[[#This Row],[Column51]]=0,"",Table4[Column51])</f>
        <v/>
      </c>
      <c r="BB38" t="str">
        <f>IF(Table4[[#This Row],[Column52]]=0,"",Table4[Column52])</f>
        <v/>
      </c>
      <c r="BC38" t="str">
        <f>IF(Table4[[#This Row],[Column53]]=0,"",Table4[Column53])</f>
        <v/>
      </c>
      <c r="BD38" t="str">
        <f>IF(Table4[[#This Row],[Column54]]=0,"",Table4[Column54])</f>
        <v/>
      </c>
      <c r="BE38" t="str">
        <f>IF(Table4[[#This Row],[Column55]]=0,"",Table4[Column55])</f>
        <v/>
      </c>
      <c r="BF38" t="str">
        <f>IF(Table4[[#This Row],[Column56]]=0,"",Table4[Column56])</f>
        <v/>
      </c>
      <c r="BG38" t="str">
        <f>IF(Table4[[#This Row],[Column57]]=0,"",Table4[Column57])</f>
        <v/>
      </c>
      <c r="BH38" t="str">
        <f>IF(Table4[[#This Row],[Column58]]=0,"",Table4[Column58])</f>
        <v/>
      </c>
      <c r="BI38" t="str">
        <f>IF(Table4[[#This Row],[Column59]]=0,"",Table4[Column59])</f>
        <v/>
      </c>
      <c r="BJ38" t="str">
        <f>IF(Table4[[#This Row],[Column60]]=0,"",Table4[Column60])</f>
        <v/>
      </c>
      <c r="BK38" t="str">
        <f>IF(Table4[[#This Row],[Column61]]=0,"",Table4[Column61])</f>
        <v/>
      </c>
      <c r="BL38" t="str">
        <f>IF(Table4[[#This Row],[Column62]]=0,"",Table4[Column62])</f>
        <v/>
      </c>
      <c r="BM38" t="str">
        <f>IF(Table4[[#This Row],[Column63]]=0,"",Table4[Column63])</f>
        <v/>
      </c>
      <c r="BN38" t="str">
        <f>IF(Table4[[#This Row],[Column64]]=0,"",Table4[Column64])</f>
        <v/>
      </c>
      <c r="BO38" t="str">
        <f>IF(Table4[[#This Row],[Column65]]=0,"",Table4[Column65])</f>
        <v/>
      </c>
      <c r="BP38" t="str">
        <f>IF(Table4[[#This Row],[Column66]]=0,"",Table4[Column66])</f>
        <v/>
      </c>
      <c r="BQ38" t="str">
        <f>IF(Table4[[#This Row],[Column67]]=0,"",Table4[Column67])</f>
        <v/>
      </c>
      <c r="BR38" t="str">
        <f>IF(Table4[[#This Row],[Column68]]=0,"",Table4[Column68])</f>
        <v/>
      </c>
      <c r="BS38" t="str">
        <f>IF(Table4[[#This Row],[Column69]]=0,"",Table4[Column69])</f>
        <v/>
      </c>
      <c r="BT38" t="str">
        <f>IF(Table4[[#This Row],[Column70]]=0,"",Table4[Column70])</f>
        <v/>
      </c>
      <c r="BU38" t="str">
        <f>IF(Table4[[#This Row],[Column71]]=0,"",Table4[Column71])</f>
        <v/>
      </c>
      <c r="BV38" t="str">
        <f>IF(Table4[[#This Row],[Column72]]=0,"",Table4[Column72])</f>
        <v/>
      </c>
      <c r="BW38" t="str">
        <f>IF(Table4[[#This Row],[Column73]]=0,"",Table4[Column73])</f>
        <v/>
      </c>
      <c r="BX38" t="str">
        <f>IF(Table4[[#This Row],[Column74]]=0,"",Table4[Column74])</f>
        <v/>
      </c>
      <c r="BY38" t="str">
        <f>IF(Table4[[#This Row],[Column75]]=0,"",Table4[Column75])</f>
        <v/>
      </c>
      <c r="BZ38" t="str">
        <f>IF(Table4[[#This Row],[Column76]]=0,"",Table4[Column76])</f>
        <v/>
      </c>
      <c r="CA38" t="str">
        <f>IF(Table4[[#This Row],[Column77]]=0,"",Table4[Column77])</f>
        <v/>
      </c>
      <c r="CB38" t="str">
        <f>IF(Table4[[#This Row],[Column78]]=0,"",Table4[Column78])</f>
        <v/>
      </c>
      <c r="CC38" t="str">
        <f>IF(Table4[[#This Row],[Column79]]=0,"",Table4[Column79])</f>
        <v/>
      </c>
      <c r="CD38" t="str">
        <f>IF(Table4[[#This Row],[Column80]]=0,"",Table4[Column80])</f>
        <v/>
      </c>
      <c r="CE38" t="str">
        <f>IF(Table4[[#This Row],[Column81]]=0,"",Table4[Column81])</f>
        <v/>
      </c>
      <c r="CF38" t="str">
        <f>IF(Table4[[#This Row],[Column82]]=0,"",Table4[Column82])</f>
        <v/>
      </c>
      <c r="CG38" t="str">
        <f>IF(Table4[[#This Row],[Column83]]=0,"",Table4[Column83])</f>
        <v/>
      </c>
      <c r="CH38" t="str">
        <f>IF(Table4[[#This Row],[Column84]]=0,"",Table4[Column84])</f>
        <v/>
      </c>
      <c r="CI38" t="str">
        <f>IF(Table4[[#This Row],[Column85]]=0,"",Table4[Column85])</f>
        <v/>
      </c>
      <c r="CJ38" t="str">
        <f>IF(Table4[[#This Row],[Column86]]=0,"",Table4[Column86])</f>
        <v/>
      </c>
      <c r="CK38" t="str">
        <f>IF(Table4[[#This Row],[Column87]]=0,"",Table4[Column87])</f>
        <v/>
      </c>
      <c r="CL38" t="str">
        <f>IF(Table4[[#This Row],[Column88]]=0,"",Table4[Column88])</f>
        <v/>
      </c>
      <c r="CM38" t="str">
        <f>IF(Table4[[#This Row],[Column89]]=0,"",Table4[Column89])</f>
        <v/>
      </c>
      <c r="CN38" t="str">
        <f>IF(Table4[[#This Row],[Column90]]=0,"",Table4[Column90])</f>
        <v/>
      </c>
      <c r="CO38" t="str">
        <f>IF(Table4[[#This Row],[Column91]]=0,"",Table4[Column91])</f>
        <v/>
      </c>
      <c r="CP38" t="str">
        <f>IF(Table4[[#This Row],[Column92]]=0,"",Table4[Column92])</f>
        <v/>
      </c>
      <c r="CQ38" t="str">
        <f>IF(Table4[[#This Row],[Column93]]=0,"",Table4[Column93])</f>
        <v/>
      </c>
      <c r="CR38" t="str">
        <f>IF(Table4[[#This Row],[Column94]]=0,"",Table4[Column94])</f>
        <v/>
      </c>
      <c r="CS38" t="str">
        <f>IF(Table4[[#This Row],[Column95]]=0,"",Table4[Column95])</f>
        <v/>
      </c>
      <c r="CT38" t="str">
        <f>IF(Table4[[#This Row],[Column96]]=0,"",Table4[Column96])</f>
        <v/>
      </c>
      <c r="CU38" t="str">
        <f>IF(Table4[[#This Row],[Column97]]=0,"",Table4[Column97])</f>
        <v/>
      </c>
      <c r="CV38" t="str">
        <f>IF(Table4[[#This Row],[Column98]]=0,"",Table4[Column98])</f>
        <v/>
      </c>
      <c r="CW38" t="str">
        <f>IF(Table4[[#This Row],[Column99]]=0,"",Table4[Column99])</f>
        <v/>
      </c>
      <c r="CX38" t="str">
        <f>IF(Table4[[#This Row],[Column100]]=0,"",Table4[Column100])</f>
        <v/>
      </c>
      <c r="CY38" t="str">
        <f>IF(Table4[[#This Row],[Column101]]=0,"",Table4[Column101])</f>
        <v/>
      </c>
      <c r="CZ38" t="str">
        <f>IF(Table4[[#This Row],[Column102]]=0,"",Table4[Column102])</f>
        <v/>
      </c>
      <c r="DA38" t="str">
        <f>IF(Table4[[#This Row],[Column103]]=0,"",Table4[Column103])</f>
        <v/>
      </c>
      <c r="DB38" t="str">
        <f>IF(Table4[[#This Row],[Column104]]=0,"",Table4[Column104])</f>
        <v/>
      </c>
      <c r="DC38" t="str">
        <f>IF(Table4[[#This Row],[Column105]]=0,"",Table4[Column105])</f>
        <v/>
      </c>
      <c r="DD38" t="str">
        <f>IF(Table4[[#This Row],[Column106]]=0,"",Table4[Column106])</f>
        <v/>
      </c>
      <c r="DE38" t="str">
        <f>IF(Table4[[#This Row],[Column107]]=0,"",Table4[Column107])</f>
        <v/>
      </c>
      <c r="DF38" t="str">
        <f>IF(Table4[[#This Row],[Column108]]=0,"",Table4[Column108])</f>
        <v/>
      </c>
      <c r="DG38" t="str">
        <f>IF(Table4[[#This Row],[Column109]]=0,"",Table4[Column109])</f>
        <v/>
      </c>
      <c r="DH38" t="str">
        <f>IF(Table4[[#This Row],[Column110]]=0,"",Table4[Column110])</f>
        <v/>
      </c>
      <c r="DI38" t="str">
        <f>IF(Table4[[#This Row],[Column111]]=0,"",Table4[Column111])</f>
        <v/>
      </c>
      <c r="DJ38" t="str">
        <f>IF(Table4[[#This Row],[Column112]]=0,"",Table4[Column112])</f>
        <v/>
      </c>
      <c r="DK38" t="str">
        <f>IF(Table4[[#This Row],[Column113]]=0,"",Table4[Column113])</f>
        <v/>
      </c>
      <c r="DL38" t="str">
        <f>IF(Table4[[#This Row],[Column114]]=0,"",Table4[Column114])</f>
        <v/>
      </c>
      <c r="DM38" t="str">
        <f>IF(Table4[[#This Row],[Column115]]=0,"",Table4[Column115])</f>
        <v/>
      </c>
      <c r="DN38" t="str">
        <f>IF(Table4[[#This Row],[Column116]]=0,"",Table4[Column116])</f>
        <v/>
      </c>
      <c r="DO38" t="str">
        <f>IF(Table4[[#This Row],[Column117]]=0,"",Table4[Column117])</f>
        <v/>
      </c>
      <c r="DP38" t="str">
        <f>IF(Table4[[#This Row],[Column118]]=0,"",Table4[Column118])</f>
        <v/>
      </c>
      <c r="DQ38" t="str">
        <f>IF(Table4[[#This Row],[Column119]]=0,"",Table4[Column119])</f>
        <v/>
      </c>
      <c r="DR38" t="str">
        <f>IF(Table4[[#This Row],[Column120]]=0,"",Table4[Column120])</f>
        <v/>
      </c>
      <c r="DS38" t="str">
        <f>IF(Table4[[#This Row],[Column121]]=0,"",Table4[Column121])</f>
        <v/>
      </c>
      <c r="DT38" t="str">
        <f>IF(Table4[[#This Row],[Column122]]=0,"",Table4[Column122])</f>
        <v/>
      </c>
      <c r="DU38" t="str">
        <f>IF(Table4[[#This Row],[Column123]]=0,"",Table4[Column123])</f>
        <v/>
      </c>
      <c r="DV38" t="str">
        <f>IF(Table4[[#This Row],[Column124]]=0,"",Table4[Column124])</f>
        <v/>
      </c>
      <c r="DW38" t="str">
        <f>IF(Table4[[#This Row],[Column125]]=0,"",Table4[Column125])</f>
        <v/>
      </c>
      <c r="DX38" t="str">
        <f>IF(Table4[[#This Row],[Column126]]=0,"",Table4[Column126])</f>
        <v/>
      </c>
      <c r="DY38" t="str">
        <f>IF(Table4[[#This Row],[Column127]]=0,"",Table4[Column127])</f>
        <v/>
      </c>
      <c r="DZ38" t="str">
        <f>IF(Table4[[#This Row],[Column128]]=0,"",Table4[Column128])</f>
        <v/>
      </c>
      <c r="EA38" t="str">
        <f>IF(Table4[[#This Row],[Column129]]=0,"",Table4[Column129])</f>
        <v/>
      </c>
      <c r="EB38" t="str">
        <f>IF(Table4[[#This Row],[Column130]]=0,"",Table4[Column130])</f>
        <v/>
      </c>
      <c r="EC38" t="str">
        <f>IF(Table4[[#This Row],[Column131]]=0,"",Table4[Column131])</f>
        <v/>
      </c>
      <c r="ED38" t="str">
        <f>IF(Table4[[#This Row],[Column132]]=0,"",Table4[Column132])</f>
        <v/>
      </c>
      <c r="EE38" t="str">
        <f>IF(Table4[[#This Row],[Column133]]=0,"",Table4[Column133])</f>
        <v/>
      </c>
      <c r="EF38" t="str">
        <f>IF(Table4[[#This Row],[Column134]]=0,"",Table4[Column134])</f>
        <v/>
      </c>
      <c r="EG38" t="str">
        <f>IF(Table4[[#This Row],[Column135]]=0,"",Table4[Column135])</f>
        <v/>
      </c>
      <c r="EH38" t="str">
        <f>IF(Table4[[#This Row],[Column136]]=0,"",Table4[Column136])</f>
        <v/>
      </c>
      <c r="EI38" t="str">
        <f>IF(Table4[[#This Row],[Column137]]=0,"",Table4[Column137])</f>
        <v/>
      </c>
      <c r="EJ38" t="str">
        <f>IF(Table4[[#This Row],[Column138]]=0,"",Table4[Column138])</f>
        <v/>
      </c>
      <c r="EK38" t="str">
        <f>IF(Table4[[#This Row],[Column139]]=0,"",Table4[Column139])</f>
        <v/>
      </c>
      <c r="EL38" t="str">
        <f>IF(Table4[[#This Row],[Column140]]=0,"",Table4[Column140])</f>
        <v/>
      </c>
      <c r="EM38" t="str">
        <f>IF(Table4[[#This Row],[Column141]]=0,"",Table4[Column141])</f>
        <v/>
      </c>
      <c r="EN38" t="str">
        <f>IF(Table4[[#This Row],[Column142]]=0,"",Table4[Column142])</f>
        <v/>
      </c>
      <c r="EO38" t="str">
        <f>IF(Table4[[#This Row],[Column143]]=0,"",Table4[Column143])</f>
        <v/>
      </c>
      <c r="EP38" t="str">
        <f>IF(Table4[[#This Row],[Column144]]=0,"",Table4[Column144])</f>
        <v/>
      </c>
      <c r="EQ38" t="str">
        <f>IF(Table4[[#This Row],[Column145]]=0,"",Table4[Column145])</f>
        <v/>
      </c>
      <c r="ER38" t="str">
        <f>IF(Table4[[#This Row],[Column146]]=0,"",Table4[Column146])</f>
        <v/>
      </c>
      <c r="ES38" t="str">
        <f>IF(Table4[[#This Row],[Column147]]=0,"",Table4[Column147])</f>
        <v/>
      </c>
      <c r="ET38" t="str">
        <f>IF(Table4[[#This Row],[Column148]]=0,"",Table4[Column148])</f>
        <v/>
      </c>
      <c r="EU38" t="str">
        <f>IF(Table4[[#This Row],[Column149]]=0,"",Table4[Column149])</f>
        <v/>
      </c>
      <c r="EV38" t="str">
        <f>IF(Table4[[#This Row],[Column150]]=0,"",Table4[Column150])</f>
        <v/>
      </c>
      <c r="EW38" t="str">
        <f>IF(Table4[[#This Row],[Column151]]=0,"",Table4[Column151])</f>
        <v/>
      </c>
      <c r="EX38" t="str">
        <f>IF(Table4[[#This Row],[Column152]]=0,"",Table4[Column152])</f>
        <v/>
      </c>
      <c r="EY38" t="str">
        <f>IF(Table4[[#This Row],[Column153]]=0,"",Table4[Column153])</f>
        <v/>
      </c>
      <c r="EZ38" t="str">
        <f>IF(Table4[[#This Row],[Column154]]=0,"",Table4[Column154])</f>
        <v/>
      </c>
      <c r="FA38" t="str">
        <f>IF(Table4[[#This Row],[Column155]]=0,"",Table4[Column155])</f>
        <v/>
      </c>
      <c r="FB38" t="str">
        <f>IF(Table4[[#This Row],[Column156]]=0,"",Table4[Column156])</f>
        <v/>
      </c>
      <c r="FC38" t="str">
        <f>IF(Table4[[#This Row],[Column157]]=0,"",Table4[Column157])</f>
        <v/>
      </c>
      <c r="FD38" t="str">
        <f>IF(Table4[[#This Row],[Column158]]=0,"",Table4[Column158])</f>
        <v/>
      </c>
      <c r="FE38" t="str">
        <f>IF(Table4[[#This Row],[Column159]]=0,"",Table4[Column159])</f>
        <v/>
      </c>
      <c r="FF38" t="str">
        <f>IF(Table4[[#This Row],[Column160]]=0,"",Table4[Column160])</f>
        <v/>
      </c>
      <c r="FG38" t="str">
        <f>IF(Table4[[#This Row],[Column161]]=0,"",Table4[Column161])</f>
        <v/>
      </c>
      <c r="FH38" t="str">
        <f>IF(Table4[[#This Row],[Column162]]=0,"",Table4[Column162])</f>
        <v/>
      </c>
      <c r="FI38" t="str">
        <f>IF(Table4[[#This Row],[Column163]]=0,"",Table4[Column163])</f>
        <v/>
      </c>
      <c r="FJ38" t="str">
        <f>IF(Table4[[#This Row],[Column164]]=0,"",Table4[Column164])</f>
        <v/>
      </c>
      <c r="FK38" t="str">
        <f>IF(Table4[[#This Row],[Column165]]=0,"",Table4[Column165])</f>
        <v/>
      </c>
      <c r="FL38" t="str">
        <f>IF(Table4[[#This Row],[Column166]]=0,"",Table4[Column166])</f>
        <v/>
      </c>
      <c r="FM38" t="str">
        <f>IF(Table4[[#This Row],[Column167]]=0,"",Table4[Column167])</f>
        <v/>
      </c>
      <c r="FN38" t="str">
        <f>IF(Table4[[#This Row],[Column168]]=0,"",Table4[Column168])</f>
        <v/>
      </c>
      <c r="FO38" t="str">
        <f>IF(Table4[[#This Row],[Column169]]=0,"",Table4[Column169])</f>
        <v/>
      </c>
      <c r="FP38" t="str">
        <f>IF(Table4[[#This Row],[Column170]]=0,"",Table4[Column170])</f>
        <v/>
      </c>
      <c r="FQ38" t="str">
        <f>IF(Table4[[#This Row],[Column171]]=0,"",Table4[Column171])</f>
        <v/>
      </c>
      <c r="FR38" t="str">
        <f>IF(Table4[[#This Row],[Column172]]=0,"",Table4[Column172])</f>
        <v/>
      </c>
      <c r="FS38" t="str">
        <f>IF(Table4[[#This Row],[Column173]]=0,"",Table4[Column173])</f>
        <v/>
      </c>
      <c r="FT38" t="str">
        <f>IF(Table4[[#This Row],[Column174]]=0,"",Table4[Column174])</f>
        <v/>
      </c>
      <c r="FU38" t="str">
        <f>IF(Table4[[#This Row],[Column175]]=0,"",Table4[Column175])</f>
        <v/>
      </c>
      <c r="FV38" t="str">
        <f>IF(Table4[[#This Row],[Column176]]=0,"",Table4[Column176])</f>
        <v/>
      </c>
      <c r="FW38" t="str">
        <f>IF(Table4[[#This Row],[Column177]]=0,"",Table4[Column177])</f>
        <v/>
      </c>
      <c r="FX38" t="str">
        <f>IF(Table4[[#This Row],[Column178]]=0,"",Table4[Column178])</f>
        <v/>
      </c>
      <c r="FY38" t="str">
        <f>IF(Table4[[#This Row],[Column179]]=0,"",Table4[Column179])</f>
        <v/>
      </c>
      <c r="FZ38" t="str">
        <f>IF(Table4[[#This Row],[Column180]]=0,"",Table4[Column180])</f>
        <v/>
      </c>
      <c r="GA38" t="str">
        <f>IF(Table4[[#This Row],[Column181]]=0,"",Table4[Column181])</f>
        <v/>
      </c>
      <c r="GB38" t="str">
        <f>IF(Table4[[#This Row],[Column182]]=0,"",Table4[Column182])</f>
        <v/>
      </c>
      <c r="GC38" t="str">
        <f>IF(Table4[[#This Row],[Column183]]=0,"",Table4[Column183])</f>
        <v/>
      </c>
      <c r="GD38" t="str">
        <f>IF(Table4[[#This Row],[Column184]]=0,"",Table4[Column184])</f>
        <v/>
      </c>
      <c r="GE38" t="str">
        <f>IF(Table4[[#This Row],[Column185]]=0,"",Table4[Column185])</f>
        <v/>
      </c>
      <c r="GF38" t="str">
        <f>IF(Table4[[#This Row],[Column186]]=0,"",Table4[Column186])</f>
        <v/>
      </c>
      <c r="GG38" t="str">
        <f>IF(Table4[[#This Row],[Column187]]=0,"",Table4[Column187])</f>
        <v/>
      </c>
      <c r="GH38" t="str">
        <f>IF(Table4[[#This Row],[Column188]]=0,"",Table4[Column188])</f>
        <v/>
      </c>
      <c r="GI38" t="str">
        <f>IF(Table4[[#This Row],[Column189]]=0,"",Table4[Column189])</f>
        <v/>
      </c>
      <c r="GJ38" t="str">
        <f>IF(Table4[[#This Row],[Column190]]=0,"",Table4[Column190])</f>
        <v/>
      </c>
      <c r="GK38" t="str">
        <f>IF(Table4[[#This Row],[Column191]]=0,"",Table4[Column191])</f>
        <v/>
      </c>
      <c r="GL38" t="str">
        <f>IF(Table4[[#This Row],[Column192]]=0,"",Table4[Column192])</f>
        <v/>
      </c>
      <c r="GM38" t="str">
        <f>IF(Table4[[#This Row],[Column193]]=0,"",Table4[Column193])</f>
        <v/>
      </c>
      <c r="GN38" t="str">
        <f>IF(Table4[[#This Row],[Column194]]=0,"",Table4[Column194])</f>
        <v/>
      </c>
      <c r="GO38" t="str">
        <f>IF(Table4[[#This Row],[Column195]]=0,"",Table4[Column195])</f>
        <v/>
      </c>
      <c r="GP38" t="str">
        <f>IF(Table4[[#This Row],[Column196]]=0,"",Table4[Column196])</f>
        <v/>
      </c>
      <c r="GQ38" t="str">
        <f>IF(Table4[[#This Row],[Column197]]=0,"",Table4[Column197])</f>
        <v/>
      </c>
      <c r="GR38" t="str">
        <f>IF(Table4[[#This Row],[Column198]]=0,"",Table4[Column198])</f>
        <v/>
      </c>
      <c r="GS38" t="str">
        <f>IF(Table4[[#This Row],[Column199]]=0,"",Table4[Column199])</f>
        <v/>
      </c>
      <c r="GT38" t="str">
        <f>IF(Table4[[#This Row],[Column200]]=0,"",Table4[Column200])</f>
        <v/>
      </c>
      <c r="GU38" t="str">
        <f>IF(Table4[[#This Row],[Column201]]=0,"",Table4[Column201])</f>
        <v/>
      </c>
      <c r="GV38" t="str">
        <f>IF(Table4[[#This Row],[Column202]]=0,"",Table4[Column202])</f>
        <v/>
      </c>
      <c r="GW38" t="str">
        <f>IF(Table4[[#This Row],[Column203]]=0,"",Table4[Column203])</f>
        <v/>
      </c>
      <c r="GX38" t="str">
        <f>IF(Table4[[#This Row],[Conversions]]=0,"",Table4[Conversions])</f>
        <v/>
      </c>
      <c r="GY38" s="2" t="e">
        <f>Table43[[#This Row],[Conversions]]*B$2</f>
        <v>#VALUE!</v>
      </c>
      <c r="GZ38">
        <f>SUM(COUNTIF(Table43[[#This Row],[Path]:[Column203]],{"*e*","social"}))</f>
        <v>0</v>
      </c>
      <c r="HA38">
        <f>IF(Table43[[#This Row],[Path]]=A$2,1,0)</f>
        <v>0</v>
      </c>
      <c r="HB38">
        <f>IF(Table43[[#This Row],[Path]]=A$3,1,0)</f>
        <v>0</v>
      </c>
      <c r="HC38">
        <f>IF(Table43[[#This Row],[Path]]=A$4,1,0)</f>
        <v>0</v>
      </c>
      <c r="HD38">
        <f>IF(Table43[[#This Row],[Path]]=A$5,1,0)</f>
        <v>0</v>
      </c>
      <c r="HE38">
        <f>IF(Table43[[#This Row],[Path]]=A$6,1,0)</f>
        <v>0</v>
      </c>
      <c r="HF38">
        <f>IF(Table43[[#This Row],[Path]]=A$7,1,0)</f>
        <v>0</v>
      </c>
      <c r="HG38" s="1">
        <f>COUNTIF(Table43[[#This Row],[Path]:[Column203]],A$2)</f>
        <v>0</v>
      </c>
      <c r="HH38" s="1">
        <f>COUNTIF(Table43[[#This Row],[Path]:[Column203]],A$3)</f>
        <v>0</v>
      </c>
      <c r="HI38" s="1">
        <f>COUNTIF(Table43[[#This Row],[Path]:[Column203]],A$4)</f>
        <v>0</v>
      </c>
      <c r="HJ38" s="5">
        <f>COUNTIF(Table43[[#This Row],[Path]:[Column203]],A$5)</f>
        <v>0</v>
      </c>
      <c r="HK38" s="5">
        <f>COUNTIF(Table43[[#This Row],[Path]:[Column203]],A$6)</f>
        <v>0</v>
      </c>
      <c r="HL38" s="5">
        <f>COUNTIF(Table43[[#This Row],[Path]:[Column203]],A$7)</f>
        <v>0</v>
      </c>
      <c r="HM38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38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38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38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38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38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38" s="4" t="e">
        <f>Table43[[#This Row],[IncrementalOrganic Attribution Ratio]]*Table43[[#This Row],[Total Revenue]]</f>
        <v>#VALUE!</v>
      </c>
      <c r="HT38" s="4" t="e">
        <f>Table43[[#This Row],[BrandIntention Attribution Ratio]]*Table43[[#This Row],[Total Revenue]]</f>
        <v>#VALUE!</v>
      </c>
      <c r="HU38" s="4" t="e">
        <f>Table43[[#This Row],[Incrementalcpc Attribution Ratio]]*Table43[[#This Row],[Total Revenue]]</f>
        <v>#VALUE!</v>
      </c>
      <c r="HV38" s="4" t="e">
        <f>Table43[[#This Row],[Feeds Attribution Ratio]]*Table43[[#This Row],[Total Revenue]]</f>
        <v>#VALUE!</v>
      </c>
      <c r="HW38" s="4" t="e">
        <f>Table43[[#This Row],[Referrals Attribution Ratio]]*Table43[[#This Row],[Total Revenue]]</f>
        <v>#VALUE!</v>
      </c>
      <c r="HX38" s="4" t="e">
        <f>Table43[[#This Row],[Social Attribution Ratio]]*Table43[[#This Row],[Total Revenue]]</f>
        <v>#VALUE!</v>
      </c>
      <c r="HY38" s="18">
        <f>SUM(Table43[[#This Row],[IncrementalOrganic Attribution Ratio]:[Social Attribution Ratio]])</f>
        <v>0</v>
      </c>
    </row>
    <row r="39" spans="2:233" x14ac:dyDescent="0.25">
      <c r="B39" t="str">
        <f>IF(Table4[[#This Row],[Path]]=0,"",Table4[Path])</f>
        <v/>
      </c>
      <c r="C39" t="str">
        <f>IF(Table4[[#This Row],[Column1]]=0,"",Table4[Column1])</f>
        <v/>
      </c>
      <c r="D39" t="str">
        <f>IF(Table4[[#This Row],[Column2]]=0,"",Table4[Column2])</f>
        <v/>
      </c>
      <c r="E39" t="str">
        <f>IF(Table4[[#This Row],[Column3]]=0,"",Table4[Column3])</f>
        <v/>
      </c>
      <c r="F39" t="str">
        <f>IF(Table4[[#This Row],[Column4]]=0,"",Table4[Column4])</f>
        <v/>
      </c>
      <c r="G39" t="str">
        <f>IF(Table4[[#This Row],[Column5]]=0,"",Table4[Column5])</f>
        <v/>
      </c>
      <c r="H39" t="str">
        <f>IF(Table4[[#This Row],[Column6]]=0,"",Table4[Column6])</f>
        <v/>
      </c>
      <c r="I39" t="str">
        <f>IF(Table4[[#This Row],[Column7]]=0,"",Table4[Column7])</f>
        <v/>
      </c>
      <c r="J39" t="str">
        <f>IF(Table4[[#This Row],[Column8]]=0,"",Table4[Column8])</f>
        <v/>
      </c>
      <c r="K39" t="str">
        <f>IF(Table4[[#This Row],[Column9]]=0,"",Table4[Column9])</f>
        <v/>
      </c>
      <c r="L39" t="str">
        <f>IF(Table4[[#This Row],[Column10]]=0,"",Table4[Column10])</f>
        <v/>
      </c>
      <c r="M39" t="str">
        <f>IF(Table4[[#This Row],[Column11]]=0,"",Table4[Column11])</f>
        <v/>
      </c>
      <c r="N39" t="str">
        <f>IF(Table4[[#This Row],[Column12]]=0,"",Table4[Column12])</f>
        <v/>
      </c>
      <c r="O39" t="str">
        <f>IF(Table4[[#This Row],[Column13]]=0,"",Table4[Column13])</f>
        <v/>
      </c>
      <c r="P39" t="str">
        <f>IF(Table4[[#This Row],[Column14]]=0,"",Table4[Column14])</f>
        <v/>
      </c>
      <c r="Q39" t="str">
        <f>IF(Table4[[#This Row],[Column15]]=0,"",Table4[Column15])</f>
        <v/>
      </c>
      <c r="R39" t="str">
        <f>IF(Table4[[#This Row],[Column16]]=0,"",Table4[Column16])</f>
        <v/>
      </c>
      <c r="S39" t="str">
        <f>IF(Table4[[#This Row],[Column17]]=0,"",Table4[Column17])</f>
        <v/>
      </c>
      <c r="T39" t="str">
        <f>IF(Table4[[#This Row],[Column18]]=0,"",Table4[Column18])</f>
        <v/>
      </c>
      <c r="U39" t="str">
        <f>IF(Table4[[#This Row],[Column19]]=0,"",Table4[Column19])</f>
        <v/>
      </c>
      <c r="V39" t="str">
        <f>IF(Table4[[#This Row],[Column20]]=0,"",Table4[Column20])</f>
        <v/>
      </c>
      <c r="W39" t="str">
        <f>IF(Table4[[#This Row],[Column21]]=0,"",Table4[Column21])</f>
        <v/>
      </c>
      <c r="X39" t="str">
        <f>IF(Table4[[#This Row],[Column22]]=0,"",Table4[Column22])</f>
        <v/>
      </c>
      <c r="Y39" t="str">
        <f>IF(Table4[[#This Row],[Column23]]=0,"",Table4[Column23])</f>
        <v/>
      </c>
      <c r="Z39" t="str">
        <f>IF(Table4[[#This Row],[Column24]]=0,"",Table4[Column24])</f>
        <v/>
      </c>
      <c r="AA39" t="str">
        <f>IF(Table4[[#This Row],[Column25]]=0,"",Table4[Column25])</f>
        <v/>
      </c>
      <c r="AB39" t="str">
        <f>IF(Table4[[#This Row],[Column26]]=0,"",Table4[Column26])</f>
        <v/>
      </c>
      <c r="AC39" t="str">
        <f>IF(Table4[[#This Row],[Column27]]=0,"",Table4[Column27])</f>
        <v/>
      </c>
      <c r="AD39" t="str">
        <f>IF(Table4[[#This Row],[Column28]]=0,"",Table4[Column28])</f>
        <v/>
      </c>
      <c r="AE39" t="str">
        <f>IF(Table4[[#This Row],[Column29]]=0,"",Table4[Column29])</f>
        <v/>
      </c>
      <c r="AF39" t="str">
        <f>IF(Table4[[#This Row],[Column30]]=0,"",Table4[Column30])</f>
        <v/>
      </c>
      <c r="AG39" t="str">
        <f>IF(Table4[[#This Row],[Column31]]=0,"",Table4[Column31])</f>
        <v/>
      </c>
      <c r="AH39" t="str">
        <f>IF(Table4[[#This Row],[Column32]]=0,"",Table4[Column32])</f>
        <v/>
      </c>
      <c r="AI39" t="str">
        <f>IF(Table4[[#This Row],[Column33]]=0,"",Table4[Column33])</f>
        <v/>
      </c>
      <c r="AJ39" t="str">
        <f>IF(Table4[[#This Row],[Column34]]=0,"",Table4[Column34])</f>
        <v/>
      </c>
      <c r="AK39" t="str">
        <f>IF(Table4[[#This Row],[Column35]]=0,"",Table4[Column35])</f>
        <v/>
      </c>
      <c r="AL39" t="str">
        <f>IF(Table4[[#This Row],[Column36]]=0,"",Table4[Column36])</f>
        <v/>
      </c>
      <c r="AM39" t="str">
        <f>IF(Table4[[#This Row],[Column37]]=0,"",Table4[Column37])</f>
        <v/>
      </c>
      <c r="AN39" t="str">
        <f>IF(Table4[[#This Row],[Column38]]=0,"",Table4[Column38])</f>
        <v/>
      </c>
      <c r="AO39" t="str">
        <f>IF(Table4[[#This Row],[Column39]]=0,"",Table4[Column39])</f>
        <v/>
      </c>
      <c r="AP39" t="str">
        <f>IF(Table4[[#This Row],[Column40]]=0,"",Table4[Column40])</f>
        <v/>
      </c>
      <c r="AQ39" t="str">
        <f>IF(Table4[[#This Row],[Column41]]=0,"",Table4[Column41])</f>
        <v/>
      </c>
      <c r="AR39" t="str">
        <f>IF(Table4[[#This Row],[Column42]]=0,"",Table4[Column42])</f>
        <v/>
      </c>
      <c r="AS39" t="str">
        <f>IF(Table4[[#This Row],[Column43]]=0,"",Table4[Column43])</f>
        <v/>
      </c>
      <c r="AT39" t="str">
        <f>IF(Table4[[#This Row],[Column44]]=0,"",Table4[Column44])</f>
        <v/>
      </c>
      <c r="AU39" t="str">
        <f>IF(Table4[[#This Row],[Column45]]=0,"",Table4[Column45])</f>
        <v/>
      </c>
      <c r="AV39" t="str">
        <f>IF(Table4[[#This Row],[Column46]]=0,"",Table4[Column46])</f>
        <v/>
      </c>
      <c r="AW39" t="str">
        <f>IF(Table4[[#This Row],[Column47]]=0,"",Table4[Column47])</f>
        <v/>
      </c>
      <c r="AX39" t="str">
        <f>IF(Table4[[#This Row],[Column48]]=0,"",Table4[Column48])</f>
        <v/>
      </c>
      <c r="AY39" t="str">
        <f>IF(Table4[[#This Row],[Column49]]=0,"",Table4[Column49])</f>
        <v/>
      </c>
      <c r="AZ39" t="str">
        <f>IF(Table4[[#This Row],[Column50]]=0,"",Table4[Column50])</f>
        <v/>
      </c>
      <c r="BA39" t="str">
        <f>IF(Table4[[#This Row],[Column51]]=0,"",Table4[Column51])</f>
        <v/>
      </c>
      <c r="BB39" t="str">
        <f>IF(Table4[[#This Row],[Column52]]=0,"",Table4[Column52])</f>
        <v/>
      </c>
      <c r="BC39" t="str">
        <f>IF(Table4[[#This Row],[Column53]]=0,"",Table4[Column53])</f>
        <v/>
      </c>
      <c r="BD39" t="str">
        <f>IF(Table4[[#This Row],[Column54]]=0,"",Table4[Column54])</f>
        <v/>
      </c>
      <c r="BE39" t="str">
        <f>IF(Table4[[#This Row],[Column55]]=0,"",Table4[Column55])</f>
        <v/>
      </c>
      <c r="BF39" t="str">
        <f>IF(Table4[[#This Row],[Column56]]=0,"",Table4[Column56])</f>
        <v/>
      </c>
      <c r="BG39" t="str">
        <f>IF(Table4[[#This Row],[Column57]]=0,"",Table4[Column57])</f>
        <v/>
      </c>
      <c r="BH39" t="str">
        <f>IF(Table4[[#This Row],[Column58]]=0,"",Table4[Column58])</f>
        <v/>
      </c>
      <c r="BI39" t="str">
        <f>IF(Table4[[#This Row],[Column59]]=0,"",Table4[Column59])</f>
        <v/>
      </c>
      <c r="BJ39" t="str">
        <f>IF(Table4[[#This Row],[Column60]]=0,"",Table4[Column60])</f>
        <v/>
      </c>
      <c r="BK39" t="str">
        <f>IF(Table4[[#This Row],[Column61]]=0,"",Table4[Column61])</f>
        <v/>
      </c>
      <c r="BL39" t="str">
        <f>IF(Table4[[#This Row],[Column62]]=0,"",Table4[Column62])</f>
        <v/>
      </c>
      <c r="BM39" t="str">
        <f>IF(Table4[[#This Row],[Column63]]=0,"",Table4[Column63])</f>
        <v/>
      </c>
      <c r="BN39" t="str">
        <f>IF(Table4[[#This Row],[Column64]]=0,"",Table4[Column64])</f>
        <v/>
      </c>
      <c r="BO39" t="str">
        <f>IF(Table4[[#This Row],[Column65]]=0,"",Table4[Column65])</f>
        <v/>
      </c>
      <c r="BP39" t="str">
        <f>IF(Table4[[#This Row],[Column66]]=0,"",Table4[Column66])</f>
        <v/>
      </c>
      <c r="BQ39" t="str">
        <f>IF(Table4[[#This Row],[Column67]]=0,"",Table4[Column67])</f>
        <v/>
      </c>
      <c r="BR39" t="str">
        <f>IF(Table4[[#This Row],[Column68]]=0,"",Table4[Column68])</f>
        <v/>
      </c>
      <c r="BS39" t="str">
        <f>IF(Table4[[#This Row],[Column69]]=0,"",Table4[Column69])</f>
        <v/>
      </c>
      <c r="BT39" t="str">
        <f>IF(Table4[[#This Row],[Column70]]=0,"",Table4[Column70])</f>
        <v/>
      </c>
      <c r="BU39" t="str">
        <f>IF(Table4[[#This Row],[Column71]]=0,"",Table4[Column71])</f>
        <v/>
      </c>
      <c r="BV39" t="str">
        <f>IF(Table4[[#This Row],[Column72]]=0,"",Table4[Column72])</f>
        <v/>
      </c>
      <c r="BW39" t="str">
        <f>IF(Table4[[#This Row],[Column73]]=0,"",Table4[Column73])</f>
        <v/>
      </c>
      <c r="BX39" t="str">
        <f>IF(Table4[[#This Row],[Column74]]=0,"",Table4[Column74])</f>
        <v/>
      </c>
      <c r="BY39" t="str">
        <f>IF(Table4[[#This Row],[Column75]]=0,"",Table4[Column75])</f>
        <v/>
      </c>
      <c r="BZ39" t="str">
        <f>IF(Table4[[#This Row],[Column76]]=0,"",Table4[Column76])</f>
        <v/>
      </c>
      <c r="CA39" t="str">
        <f>IF(Table4[[#This Row],[Column77]]=0,"",Table4[Column77])</f>
        <v/>
      </c>
      <c r="CB39" t="str">
        <f>IF(Table4[[#This Row],[Column78]]=0,"",Table4[Column78])</f>
        <v/>
      </c>
      <c r="CC39" t="str">
        <f>IF(Table4[[#This Row],[Column79]]=0,"",Table4[Column79])</f>
        <v/>
      </c>
      <c r="CD39" t="str">
        <f>IF(Table4[[#This Row],[Column80]]=0,"",Table4[Column80])</f>
        <v/>
      </c>
      <c r="CE39" t="str">
        <f>IF(Table4[[#This Row],[Column81]]=0,"",Table4[Column81])</f>
        <v/>
      </c>
      <c r="CF39" t="str">
        <f>IF(Table4[[#This Row],[Column82]]=0,"",Table4[Column82])</f>
        <v/>
      </c>
      <c r="CG39" t="str">
        <f>IF(Table4[[#This Row],[Column83]]=0,"",Table4[Column83])</f>
        <v/>
      </c>
      <c r="CH39" t="str">
        <f>IF(Table4[[#This Row],[Column84]]=0,"",Table4[Column84])</f>
        <v/>
      </c>
      <c r="CI39" t="str">
        <f>IF(Table4[[#This Row],[Column85]]=0,"",Table4[Column85])</f>
        <v/>
      </c>
      <c r="CJ39" t="str">
        <f>IF(Table4[[#This Row],[Column86]]=0,"",Table4[Column86])</f>
        <v/>
      </c>
      <c r="CK39" t="str">
        <f>IF(Table4[[#This Row],[Column87]]=0,"",Table4[Column87])</f>
        <v/>
      </c>
      <c r="CL39" t="str">
        <f>IF(Table4[[#This Row],[Column88]]=0,"",Table4[Column88])</f>
        <v/>
      </c>
      <c r="CM39" t="str">
        <f>IF(Table4[[#This Row],[Column89]]=0,"",Table4[Column89])</f>
        <v/>
      </c>
      <c r="CN39" t="str">
        <f>IF(Table4[[#This Row],[Column90]]=0,"",Table4[Column90])</f>
        <v/>
      </c>
      <c r="CO39" t="str">
        <f>IF(Table4[[#This Row],[Column91]]=0,"",Table4[Column91])</f>
        <v/>
      </c>
      <c r="CP39" t="str">
        <f>IF(Table4[[#This Row],[Column92]]=0,"",Table4[Column92])</f>
        <v/>
      </c>
      <c r="CQ39" t="str">
        <f>IF(Table4[[#This Row],[Column93]]=0,"",Table4[Column93])</f>
        <v/>
      </c>
      <c r="CR39" t="str">
        <f>IF(Table4[[#This Row],[Column94]]=0,"",Table4[Column94])</f>
        <v/>
      </c>
      <c r="CS39" t="str">
        <f>IF(Table4[[#This Row],[Column95]]=0,"",Table4[Column95])</f>
        <v/>
      </c>
      <c r="CT39" t="str">
        <f>IF(Table4[[#This Row],[Column96]]=0,"",Table4[Column96])</f>
        <v/>
      </c>
      <c r="CU39" t="str">
        <f>IF(Table4[[#This Row],[Column97]]=0,"",Table4[Column97])</f>
        <v/>
      </c>
      <c r="CV39" t="str">
        <f>IF(Table4[[#This Row],[Column98]]=0,"",Table4[Column98])</f>
        <v/>
      </c>
      <c r="CW39" t="str">
        <f>IF(Table4[[#This Row],[Column99]]=0,"",Table4[Column99])</f>
        <v/>
      </c>
      <c r="CX39" t="str">
        <f>IF(Table4[[#This Row],[Column100]]=0,"",Table4[Column100])</f>
        <v/>
      </c>
      <c r="CY39" t="str">
        <f>IF(Table4[[#This Row],[Column101]]=0,"",Table4[Column101])</f>
        <v/>
      </c>
      <c r="CZ39" t="str">
        <f>IF(Table4[[#This Row],[Column102]]=0,"",Table4[Column102])</f>
        <v/>
      </c>
      <c r="DA39" t="str">
        <f>IF(Table4[[#This Row],[Column103]]=0,"",Table4[Column103])</f>
        <v/>
      </c>
      <c r="DB39" t="str">
        <f>IF(Table4[[#This Row],[Column104]]=0,"",Table4[Column104])</f>
        <v/>
      </c>
      <c r="DC39" t="str">
        <f>IF(Table4[[#This Row],[Column105]]=0,"",Table4[Column105])</f>
        <v/>
      </c>
      <c r="DD39" t="str">
        <f>IF(Table4[[#This Row],[Column106]]=0,"",Table4[Column106])</f>
        <v/>
      </c>
      <c r="DE39" t="str">
        <f>IF(Table4[[#This Row],[Column107]]=0,"",Table4[Column107])</f>
        <v/>
      </c>
      <c r="DF39" t="str">
        <f>IF(Table4[[#This Row],[Column108]]=0,"",Table4[Column108])</f>
        <v/>
      </c>
      <c r="DG39" t="str">
        <f>IF(Table4[[#This Row],[Column109]]=0,"",Table4[Column109])</f>
        <v/>
      </c>
      <c r="DH39" t="str">
        <f>IF(Table4[[#This Row],[Column110]]=0,"",Table4[Column110])</f>
        <v/>
      </c>
      <c r="DI39" t="str">
        <f>IF(Table4[[#This Row],[Column111]]=0,"",Table4[Column111])</f>
        <v/>
      </c>
      <c r="DJ39" t="str">
        <f>IF(Table4[[#This Row],[Column112]]=0,"",Table4[Column112])</f>
        <v/>
      </c>
      <c r="DK39" t="str">
        <f>IF(Table4[[#This Row],[Column113]]=0,"",Table4[Column113])</f>
        <v/>
      </c>
      <c r="DL39" t="str">
        <f>IF(Table4[[#This Row],[Column114]]=0,"",Table4[Column114])</f>
        <v/>
      </c>
      <c r="DM39" t="str">
        <f>IF(Table4[[#This Row],[Column115]]=0,"",Table4[Column115])</f>
        <v/>
      </c>
      <c r="DN39" t="str">
        <f>IF(Table4[[#This Row],[Column116]]=0,"",Table4[Column116])</f>
        <v/>
      </c>
      <c r="DO39" t="str">
        <f>IF(Table4[[#This Row],[Column117]]=0,"",Table4[Column117])</f>
        <v/>
      </c>
      <c r="DP39" t="str">
        <f>IF(Table4[[#This Row],[Column118]]=0,"",Table4[Column118])</f>
        <v/>
      </c>
      <c r="DQ39" t="str">
        <f>IF(Table4[[#This Row],[Column119]]=0,"",Table4[Column119])</f>
        <v/>
      </c>
      <c r="DR39" t="str">
        <f>IF(Table4[[#This Row],[Column120]]=0,"",Table4[Column120])</f>
        <v/>
      </c>
      <c r="DS39" t="str">
        <f>IF(Table4[[#This Row],[Column121]]=0,"",Table4[Column121])</f>
        <v/>
      </c>
      <c r="DT39" t="str">
        <f>IF(Table4[[#This Row],[Column122]]=0,"",Table4[Column122])</f>
        <v/>
      </c>
      <c r="DU39" t="str">
        <f>IF(Table4[[#This Row],[Column123]]=0,"",Table4[Column123])</f>
        <v/>
      </c>
      <c r="DV39" t="str">
        <f>IF(Table4[[#This Row],[Column124]]=0,"",Table4[Column124])</f>
        <v/>
      </c>
      <c r="DW39" t="str">
        <f>IF(Table4[[#This Row],[Column125]]=0,"",Table4[Column125])</f>
        <v/>
      </c>
      <c r="DX39" t="str">
        <f>IF(Table4[[#This Row],[Column126]]=0,"",Table4[Column126])</f>
        <v/>
      </c>
      <c r="DY39" t="str">
        <f>IF(Table4[[#This Row],[Column127]]=0,"",Table4[Column127])</f>
        <v/>
      </c>
      <c r="DZ39" t="str">
        <f>IF(Table4[[#This Row],[Column128]]=0,"",Table4[Column128])</f>
        <v/>
      </c>
      <c r="EA39" t="str">
        <f>IF(Table4[[#This Row],[Column129]]=0,"",Table4[Column129])</f>
        <v/>
      </c>
      <c r="EB39" t="str">
        <f>IF(Table4[[#This Row],[Column130]]=0,"",Table4[Column130])</f>
        <v/>
      </c>
      <c r="EC39" t="str">
        <f>IF(Table4[[#This Row],[Column131]]=0,"",Table4[Column131])</f>
        <v/>
      </c>
      <c r="ED39" t="str">
        <f>IF(Table4[[#This Row],[Column132]]=0,"",Table4[Column132])</f>
        <v/>
      </c>
      <c r="EE39" t="str">
        <f>IF(Table4[[#This Row],[Column133]]=0,"",Table4[Column133])</f>
        <v/>
      </c>
      <c r="EF39" t="str">
        <f>IF(Table4[[#This Row],[Column134]]=0,"",Table4[Column134])</f>
        <v/>
      </c>
      <c r="EG39" t="str">
        <f>IF(Table4[[#This Row],[Column135]]=0,"",Table4[Column135])</f>
        <v/>
      </c>
      <c r="EH39" t="str">
        <f>IF(Table4[[#This Row],[Column136]]=0,"",Table4[Column136])</f>
        <v/>
      </c>
      <c r="EI39" t="str">
        <f>IF(Table4[[#This Row],[Column137]]=0,"",Table4[Column137])</f>
        <v/>
      </c>
      <c r="EJ39" t="str">
        <f>IF(Table4[[#This Row],[Column138]]=0,"",Table4[Column138])</f>
        <v/>
      </c>
      <c r="EK39" t="str">
        <f>IF(Table4[[#This Row],[Column139]]=0,"",Table4[Column139])</f>
        <v/>
      </c>
      <c r="EL39" t="str">
        <f>IF(Table4[[#This Row],[Column140]]=0,"",Table4[Column140])</f>
        <v/>
      </c>
      <c r="EM39" t="str">
        <f>IF(Table4[[#This Row],[Column141]]=0,"",Table4[Column141])</f>
        <v/>
      </c>
      <c r="EN39" t="str">
        <f>IF(Table4[[#This Row],[Column142]]=0,"",Table4[Column142])</f>
        <v/>
      </c>
      <c r="EO39" t="str">
        <f>IF(Table4[[#This Row],[Column143]]=0,"",Table4[Column143])</f>
        <v/>
      </c>
      <c r="EP39" t="str">
        <f>IF(Table4[[#This Row],[Column144]]=0,"",Table4[Column144])</f>
        <v/>
      </c>
      <c r="EQ39" t="str">
        <f>IF(Table4[[#This Row],[Column145]]=0,"",Table4[Column145])</f>
        <v/>
      </c>
      <c r="ER39" t="str">
        <f>IF(Table4[[#This Row],[Column146]]=0,"",Table4[Column146])</f>
        <v/>
      </c>
      <c r="ES39" t="str">
        <f>IF(Table4[[#This Row],[Column147]]=0,"",Table4[Column147])</f>
        <v/>
      </c>
      <c r="ET39" t="str">
        <f>IF(Table4[[#This Row],[Column148]]=0,"",Table4[Column148])</f>
        <v/>
      </c>
      <c r="EU39" t="str">
        <f>IF(Table4[[#This Row],[Column149]]=0,"",Table4[Column149])</f>
        <v/>
      </c>
      <c r="EV39" t="str">
        <f>IF(Table4[[#This Row],[Column150]]=0,"",Table4[Column150])</f>
        <v/>
      </c>
      <c r="EW39" t="str">
        <f>IF(Table4[[#This Row],[Column151]]=0,"",Table4[Column151])</f>
        <v/>
      </c>
      <c r="EX39" t="str">
        <f>IF(Table4[[#This Row],[Column152]]=0,"",Table4[Column152])</f>
        <v/>
      </c>
      <c r="EY39" t="str">
        <f>IF(Table4[[#This Row],[Column153]]=0,"",Table4[Column153])</f>
        <v/>
      </c>
      <c r="EZ39" t="str">
        <f>IF(Table4[[#This Row],[Column154]]=0,"",Table4[Column154])</f>
        <v/>
      </c>
      <c r="FA39" t="str">
        <f>IF(Table4[[#This Row],[Column155]]=0,"",Table4[Column155])</f>
        <v/>
      </c>
      <c r="FB39" t="str">
        <f>IF(Table4[[#This Row],[Column156]]=0,"",Table4[Column156])</f>
        <v/>
      </c>
      <c r="FC39" t="str">
        <f>IF(Table4[[#This Row],[Column157]]=0,"",Table4[Column157])</f>
        <v/>
      </c>
      <c r="FD39" t="str">
        <f>IF(Table4[[#This Row],[Column158]]=0,"",Table4[Column158])</f>
        <v/>
      </c>
      <c r="FE39" t="str">
        <f>IF(Table4[[#This Row],[Column159]]=0,"",Table4[Column159])</f>
        <v/>
      </c>
      <c r="FF39" t="str">
        <f>IF(Table4[[#This Row],[Column160]]=0,"",Table4[Column160])</f>
        <v/>
      </c>
      <c r="FG39" t="str">
        <f>IF(Table4[[#This Row],[Column161]]=0,"",Table4[Column161])</f>
        <v/>
      </c>
      <c r="FH39" t="str">
        <f>IF(Table4[[#This Row],[Column162]]=0,"",Table4[Column162])</f>
        <v/>
      </c>
      <c r="FI39" t="str">
        <f>IF(Table4[[#This Row],[Column163]]=0,"",Table4[Column163])</f>
        <v/>
      </c>
      <c r="FJ39" t="str">
        <f>IF(Table4[[#This Row],[Column164]]=0,"",Table4[Column164])</f>
        <v/>
      </c>
      <c r="FK39" t="str">
        <f>IF(Table4[[#This Row],[Column165]]=0,"",Table4[Column165])</f>
        <v/>
      </c>
      <c r="FL39" t="str">
        <f>IF(Table4[[#This Row],[Column166]]=0,"",Table4[Column166])</f>
        <v/>
      </c>
      <c r="FM39" t="str">
        <f>IF(Table4[[#This Row],[Column167]]=0,"",Table4[Column167])</f>
        <v/>
      </c>
      <c r="FN39" t="str">
        <f>IF(Table4[[#This Row],[Column168]]=0,"",Table4[Column168])</f>
        <v/>
      </c>
      <c r="FO39" t="str">
        <f>IF(Table4[[#This Row],[Column169]]=0,"",Table4[Column169])</f>
        <v/>
      </c>
      <c r="FP39" t="str">
        <f>IF(Table4[[#This Row],[Column170]]=0,"",Table4[Column170])</f>
        <v/>
      </c>
      <c r="FQ39" t="str">
        <f>IF(Table4[[#This Row],[Column171]]=0,"",Table4[Column171])</f>
        <v/>
      </c>
      <c r="FR39" t="str">
        <f>IF(Table4[[#This Row],[Column172]]=0,"",Table4[Column172])</f>
        <v/>
      </c>
      <c r="FS39" t="str">
        <f>IF(Table4[[#This Row],[Column173]]=0,"",Table4[Column173])</f>
        <v/>
      </c>
      <c r="FT39" t="str">
        <f>IF(Table4[[#This Row],[Column174]]=0,"",Table4[Column174])</f>
        <v/>
      </c>
      <c r="FU39" t="str">
        <f>IF(Table4[[#This Row],[Column175]]=0,"",Table4[Column175])</f>
        <v/>
      </c>
      <c r="FV39" t="str">
        <f>IF(Table4[[#This Row],[Column176]]=0,"",Table4[Column176])</f>
        <v/>
      </c>
      <c r="FW39" t="str">
        <f>IF(Table4[[#This Row],[Column177]]=0,"",Table4[Column177])</f>
        <v/>
      </c>
      <c r="FX39" t="str">
        <f>IF(Table4[[#This Row],[Column178]]=0,"",Table4[Column178])</f>
        <v/>
      </c>
      <c r="FY39" t="str">
        <f>IF(Table4[[#This Row],[Column179]]=0,"",Table4[Column179])</f>
        <v/>
      </c>
      <c r="FZ39" t="str">
        <f>IF(Table4[[#This Row],[Column180]]=0,"",Table4[Column180])</f>
        <v/>
      </c>
      <c r="GA39" t="str">
        <f>IF(Table4[[#This Row],[Column181]]=0,"",Table4[Column181])</f>
        <v/>
      </c>
      <c r="GB39" t="str">
        <f>IF(Table4[[#This Row],[Column182]]=0,"",Table4[Column182])</f>
        <v/>
      </c>
      <c r="GC39" t="str">
        <f>IF(Table4[[#This Row],[Column183]]=0,"",Table4[Column183])</f>
        <v/>
      </c>
      <c r="GD39" t="str">
        <f>IF(Table4[[#This Row],[Column184]]=0,"",Table4[Column184])</f>
        <v/>
      </c>
      <c r="GE39" t="str">
        <f>IF(Table4[[#This Row],[Column185]]=0,"",Table4[Column185])</f>
        <v/>
      </c>
      <c r="GF39" t="str">
        <f>IF(Table4[[#This Row],[Column186]]=0,"",Table4[Column186])</f>
        <v/>
      </c>
      <c r="GG39" t="str">
        <f>IF(Table4[[#This Row],[Column187]]=0,"",Table4[Column187])</f>
        <v/>
      </c>
      <c r="GH39" t="str">
        <f>IF(Table4[[#This Row],[Column188]]=0,"",Table4[Column188])</f>
        <v/>
      </c>
      <c r="GI39" t="str">
        <f>IF(Table4[[#This Row],[Column189]]=0,"",Table4[Column189])</f>
        <v/>
      </c>
      <c r="GJ39" t="str">
        <f>IF(Table4[[#This Row],[Column190]]=0,"",Table4[Column190])</f>
        <v/>
      </c>
      <c r="GK39" t="str">
        <f>IF(Table4[[#This Row],[Column191]]=0,"",Table4[Column191])</f>
        <v/>
      </c>
      <c r="GL39" t="str">
        <f>IF(Table4[[#This Row],[Column192]]=0,"",Table4[Column192])</f>
        <v/>
      </c>
      <c r="GM39" t="str">
        <f>IF(Table4[[#This Row],[Column193]]=0,"",Table4[Column193])</f>
        <v/>
      </c>
      <c r="GN39" t="str">
        <f>IF(Table4[[#This Row],[Column194]]=0,"",Table4[Column194])</f>
        <v/>
      </c>
      <c r="GO39" t="str">
        <f>IF(Table4[[#This Row],[Column195]]=0,"",Table4[Column195])</f>
        <v/>
      </c>
      <c r="GP39" t="str">
        <f>IF(Table4[[#This Row],[Column196]]=0,"",Table4[Column196])</f>
        <v/>
      </c>
      <c r="GQ39" t="str">
        <f>IF(Table4[[#This Row],[Column197]]=0,"",Table4[Column197])</f>
        <v/>
      </c>
      <c r="GR39" t="str">
        <f>IF(Table4[[#This Row],[Column198]]=0,"",Table4[Column198])</f>
        <v/>
      </c>
      <c r="GS39" t="str">
        <f>IF(Table4[[#This Row],[Column199]]=0,"",Table4[Column199])</f>
        <v/>
      </c>
      <c r="GT39" t="str">
        <f>IF(Table4[[#This Row],[Column200]]=0,"",Table4[Column200])</f>
        <v/>
      </c>
      <c r="GU39" t="str">
        <f>IF(Table4[[#This Row],[Column201]]=0,"",Table4[Column201])</f>
        <v/>
      </c>
      <c r="GV39" t="str">
        <f>IF(Table4[[#This Row],[Column202]]=0,"",Table4[Column202])</f>
        <v/>
      </c>
      <c r="GW39" t="str">
        <f>IF(Table4[[#This Row],[Column203]]=0,"",Table4[Column203])</f>
        <v/>
      </c>
      <c r="GX39" t="str">
        <f>IF(Table4[[#This Row],[Conversions]]=0,"",Table4[Conversions])</f>
        <v/>
      </c>
      <c r="GY39" s="2" t="e">
        <f>Table43[[#This Row],[Conversions]]*B$2</f>
        <v>#VALUE!</v>
      </c>
      <c r="GZ39">
        <f>SUM(COUNTIF(Table43[[#This Row],[Path]:[Column203]],{"*e*","social"}))</f>
        <v>0</v>
      </c>
      <c r="HA39">
        <f>IF(Table43[[#This Row],[Path]]=A$2,1,0)</f>
        <v>0</v>
      </c>
      <c r="HB39">
        <f>IF(Table43[[#This Row],[Path]]=A$3,1,0)</f>
        <v>0</v>
      </c>
      <c r="HC39">
        <f>IF(Table43[[#This Row],[Path]]=A$4,1,0)</f>
        <v>0</v>
      </c>
      <c r="HD39">
        <f>IF(Table43[[#This Row],[Path]]=A$5,1,0)</f>
        <v>0</v>
      </c>
      <c r="HE39">
        <f>IF(Table43[[#This Row],[Path]]=A$6,1,0)</f>
        <v>0</v>
      </c>
      <c r="HF39">
        <f>IF(Table43[[#This Row],[Path]]=A$7,1,0)</f>
        <v>0</v>
      </c>
      <c r="HG39" s="1">
        <f>COUNTIF(Table43[[#This Row],[Path]:[Column203]],A$2)</f>
        <v>0</v>
      </c>
      <c r="HH39" s="1">
        <f>COUNTIF(Table43[[#This Row],[Path]:[Column203]],A$3)</f>
        <v>0</v>
      </c>
      <c r="HI39" s="1">
        <f>COUNTIF(Table43[[#This Row],[Path]:[Column203]],A$4)</f>
        <v>0</v>
      </c>
      <c r="HJ39" s="5">
        <f>COUNTIF(Table43[[#This Row],[Path]:[Column203]],A$5)</f>
        <v>0</v>
      </c>
      <c r="HK39" s="5">
        <f>COUNTIF(Table43[[#This Row],[Path]:[Column203]],A$6)</f>
        <v>0</v>
      </c>
      <c r="HL39" s="5">
        <f>COUNTIF(Table43[[#This Row],[Path]:[Column203]],A$7)</f>
        <v>0</v>
      </c>
      <c r="HM39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39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39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39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39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39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39" s="4" t="e">
        <f>Table43[[#This Row],[IncrementalOrganic Attribution Ratio]]*Table43[[#This Row],[Total Revenue]]</f>
        <v>#VALUE!</v>
      </c>
      <c r="HT39" s="4" t="e">
        <f>Table43[[#This Row],[BrandIntention Attribution Ratio]]*Table43[[#This Row],[Total Revenue]]</f>
        <v>#VALUE!</v>
      </c>
      <c r="HU39" s="4" t="e">
        <f>Table43[[#This Row],[Incrementalcpc Attribution Ratio]]*Table43[[#This Row],[Total Revenue]]</f>
        <v>#VALUE!</v>
      </c>
      <c r="HV39" s="4" t="e">
        <f>Table43[[#This Row],[Feeds Attribution Ratio]]*Table43[[#This Row],[Total Revenue]]</f>
        <v>#VALUE!</v>
      </c>
      <c r="HW39" s="4" t="e">
        <f>Table43[[#This Row],[Referrals Attribution Ratio]]*Table43[[#This Row],[Total Revenue]]</f>
        <v>#VALUE!</v>
      </c>
      <c r="HX39" s="4" t="e">
        <f>Table43[[#This Row],[Social Attribution Ratio]]*Table43[[#This Row],[Total Revenue]]</f>
        <v>#VALUE!</v>
      </c>
      <c r="HY39" s="18">
        <f>SUM(Table43[[#This Row],[IncrementalOrganic Attribution Ratio]:[Social Attribution Ratio]])</f>
        <v>0</v>
      </c>
    </row>
    <row r="40" spans="2:233" x14ac:dyDescent="0.25">
      <c r="B40" t="str">
        <f>IF(Table4[[#This Row],[Path]]=0,"",Table4[Path])</f>
        <v/>
      </c>
      <c r="C40" t="str">
        <f>IF(Table4[[#This Row],[Column1]]=0,"",Table4[Column1])</f>
        <v/>
      </c>
      <c r="D40" t="str">
        <f>IF(Table4[[#This Row],[Column2]]=0,"",Table4[Column2])</f>
        <v/>
      </c>
      <c r="E40" t="str">
        <f>IF(Table4[[#This Row],[Column3]]=0,"",Table4[Column3])</f>
        <v/>
      </c>
      <c r="F40" t="str">
        <f>IF(Table4[[#This Row],[Column4]]=0,"",Table4[Column4])</f>
        <v/>
      </c>
      <c r="G40" t="str">
        <f>IF(Table4[[#This Row],[Column5]]=0,"",Table4[Column5])</f>
        <v/>
      </c>
      <c r="H40" t="str">
        <f>IF(Table4[[#This Row],[Column6]]=0,"",Table4[Column6])</f>
        <v/>
      </c>
      <c r="I40" t="str">
        <f>IF(Table4[[#This Row],[Column7]]=0,"",Table4[Column7])</f>
        <v/>
      </c>
      <c r="J40" t="str">
        <f>IF(Table4[[#This Row],[Column8]]=0,"",Table4[Column8])</f>
        <v/>
      </c>
      <c r="K40" t="str">
        <f>IF(Table4[[#This Row],[Column9]]=0,"",Table4[Column9])</f>
        <v/>
      </c>
      <c r="L40" t="str">
        <f>IF(Table4[[#This Row],[Column10]]=0,"",Table4[Column10])</f>
        <v/>
      </c>
      <c r="M40" t="str">
        <f>IF(Table4[[#This Row],[Column11]]=0,"",Table4[Column11])</f>
        <v/>
      </c>
      <c r="N40" t="str">
        <f>IF(Table4[[#This Row],[Column12]]=0,"",Table4[Column12])</f>
        <v/>
      </c>
      <c r="O40" t="str">
        <f>IF(Table4[[#This Row],[Column13]]=0,"",Table4[Column13])</f>
        <v/>
      </c>
      <c r="P40" t="str">
        <f>IF(Table4[[#This Row],[Column14]]=0,"",Table4[Column14])</f>
        <v/>
      </c>
      <c r="Q40" t="str">
        <f>IF(Table4[[#This Row],[Column15]]=0,"",Table4[Column15])</f>
        <v/>
      </c>
      <c r="R40" t="str">
        <f>IF(Table4[[#This Row],[Column16]]=0,"",Table4[Column16])</f>
        <v/>
      </c>
      <c r="S40" t="str">
        <f>IF(Table4[[#This Row],[Column17]]=0,"",Table4[Column17])</f>
        <v/>
      </c>
      <c r="T40" t="str">
        <f>IF(Table4[[#This Row],[Column18]]=0,"",Table4[Column18])</f>
        <v/>
      </c>
      <c r="U40" t="str">
        <f>IF(Table4[[#This Row],[Column19]]=0,"",Table4[Column19])</f>
        <v/>
      </c>
      <c r="V40" t="str">
        <f>IF(Table4[[#This Row],[Column20]]=0,"",Table4[Column20])</f>
        <v/>
      </c>
      <c r="W40" t="str">
        <f>IF(Table4[[#This Row],[Column21]]=0,"",Table4[Column21])</f>
        <v/>
      </c>
      <c r="X40" t="str">
        <f>IF(Table4[[#This Row],[Column22]]=0,"",Table4[Column22])</f>
        <v/>
      </c>
      <c r="Y40" t="str">
        <f>IF(Table4[[#This Row],[Column23]]=0,"",Table4[Column23])</f>
        <v/>
      </c>
      <c r="Z40" t="str">
        <f>IF(Table4[[#This Row],[Column24]]=0,"",Table4[Column24])</f>
        <v/>
      </c>
      <c r="AA40" t="str">
        <f>IF(Table4[[#This Row],[Column25]]=0,"",Table4[Column25])</f>
        <v/>
      </c>
      <c r="AB40" t="str">
        <f>IF(Table4[[#This Row],[Column26]]=0,"",Table4[Column26])</f>
        <v/>
      </c>
      <c r="AC40" t="str">
        <f>IF(Table4[[#This Row],[Column27]]=0,"",Table4[Column27])</f>
        <v/>
      </c>
      <c r="AD40" t="str">
        <f>IF(Table4[[#This Row],[Column28]]=0,"",Table4[Column28])</f>
        <v/>
      </c>
      <c r="AE40" t="str">
        <f>IF(Table4[[#This Row],[Column29]]=0,"",Table4[Column29])</f>
        <v/>
      </c>
      <c r="AF40" t="str">
        <f>IF(Table4[[#This Row],[Column30]]=0,"",Table4[Column30])</f>
        <v/>
      </c>
      <c r="AG40" t="str">
        <f>IF(Table4[[#This Row],[Column31]]=0,"",Table4[Column31])</f>
        <v/>
      </c>
      <c r="AH40" t="str">
        <f>IF(Table4[[#This Row],[Column32]]=0,"",Table4[Column32])</f>
        <v/>
      </c>
      <c r="AI40" t="str">
        <f>IF(Table4[[#This Row],[Column33]]=0,"",Table4[Column33])</f>
        <v/>
      </c>
      <c r="AJ40" t="str">
        <f>IF(Table4[[#This Row],[Column34]]=0,"",Table4[Column34])</f>
        <v/>
      </c>
      <c r="AK40" t="str">
        <f>IF(Table4[[#This Row],[Column35]]=0,"",Table4[Column35])</f>
        <v/>
      </c>
      <c r="AL40" t="str">
        <f>IF(Table4[[#This Row],[Column36]]=0,"",Table4[Column36])</f>
        <v/>
      </c>
      <c r="AM40" t="str">
        <f>IF(Table4[[#This Row],[Column37]]=0,"",Table4[Column37])</f>
        <v/>
      </c>
      <c r="AN40" t="str">
        <f>IF(Table4[[#This Row],[Column38]]=0,"",Table4[Column38])</f>
        <v/>
      </c>
      <c r="AO40" t="str">
        <f>IF(Table4[[#This Row],[Column39]]=0,"",Table4[Column39])</f>
        <v/>
      </c>
      <c r="AP40" t="str">
        <f>IF(Table4[[#This Row],[Column40]]=0,"",Table4[Column40])</f>
        <v/>
      </c>
      <c r="AQ40" t="str">
        <f>IF(Table4[[#This Row],[Column41]]=0,"",Table4[Column41])</f>
        <v/>
      </c>
      <c r="AR40" t="str">
        <f>IF(Table4[[#This Row],[Column42]]=0,"",Table4[Column42])</f>
        <v/>
      </c>
      <c r="AS40" t="str">
        <f>IF(Table4[[#This Row],[Column43]]=0,"",Table4[Column43])</f>
        <v/>
      </c>
      <c r="AT40" t="str">
        <f>IF(Table4[[#This Row],[Column44]]=0,"",Table4[Column44])</f>
        <v/>
      </c>
      <c r="AU40" t="str">
        <f>IF(Table4[[#This Row],[Column45]]=0,"",Table4[Column45])</f>
        <v/>
      </c>
      <c r="AV40" t="str">
        <f>IF(Table4[[#This Row],[Column46]]=0,"",Table4[Column46])</f>
        <v/>
      </c>
      <c r="AW40" t="str">
        <f>IF(Table4[[#This Row],[Column47]]=0,"",Table4[Column47])</f>
        <v/>
      </c>
      <c r="AX40" t="str">
        <f>IF(Table4[[#This Row],[Column48]]=0,"",Table4[Column48])</f>
        <v/>
      </c>
      <c r="AY40" t="str">
        <f>IF(Table4[[#This Row],[Column49]]=0,"",Table4[Column49])</f>
        <v/>
      </c>
      <c r="AZ40" t="str">
        <f>IF(Table4[[#This Row],[Column50]]=0,"",Table4[Column50])</f>
        <v/>
      </c>
      <c r="BA40" t="str">
        <f>IF(Table4[[#This Row],[Column51]]=0,"",Table4[Column51])</f>
        <v/>
      </c>
      <c r="BB40" t="str">
        <f>IF(Table4[[#This Row],[Column52]]=0,"",Table4[Column52])</f>
        <v/>
      </c>
      <c r="BC40" t="str">
        <f>IF(Table4[[#This Row],[Column53]]=0,"",Table4[Column53])</f>
        <v/>
      </c>
      <c r="BD40" t="str">
        <f>IF(Table4[[#This Row],[Column54]]=0,"",Table4[Column54])</f>
        <v/>
      </c>
      <c r="BE40" t="str">
        <f>IF(Table4[[#This Row],[Column55]]=0,"",Table4[Column55])</f>
        <v/>
      </c>
      <c r="BF40" t="str">
        <f>IF(Table4[[#This Row],[Column56]]=0,"",Table4[Column56])</f>
        <v/>
      </c>
      <c r="BG40" t="str">
        <f>IF(Table4[[#This Row],[Column57]]=0,"",Table4[Column57])</f>
        <v/>
      </c>
      <c r="BH40" t="str">
        <f>IF(Table4[[#This Row],[Column58]]=0,"",Table4[Column58])</f>
        <v/>
      </c>
      <c r="BI40" t="str">
        <f>IF(Table4[[#This Row],[Column59]]=0,"",Table4[Column59])</f>
        <v/>
      </c>
      <c r="BJ40" t="str">
        <f>IF(Table4[[#This Row],[Column60]]=0,"",Table4[Column60])</f>
        <v/>
      </c>
      <c r="BK40" t="str">
        <f>IF(Table4[[#This Row],[Column61]]=0,"",Table4[Column61])</f>
        <v/>
      </c>
      <c r="BL40" t="str">
        <f>IF(Table4[[#This Row],[Column62]]=0,"",Table4[Column62])</f>
        <v/>
      </c>
      <c r="BM40" t="str">
        <f>IF(Table4[[#This Row],[Column63]]=0,"",Table4[Column63])</f>
        <v/>
      </c>
      <c r="BN40" t="str">
        <f>IF(Table4[[#This Row],[Column64]]=0,"",Table4[Column64])</f>
        <v/>
      </c>
      <c r="BO40" t="str">
        <f>IF(Table4[[#This Row],[Column65]]=0,"",Table4[Column65])</f>
        <v/>
      </c>
      <c r="BP40" t="str">
        <f>IF(Table4[[#This Row],[Column66]]=0,"",Table4[Column66])</f>
        <v/>
      </c>
      <c r="BQ40" t="str">
        <f>IF(Table4[[#This Row],[Column67]]=0,"",Table4[Column67])</f>
        <v/>
      </c>
      <c r="BR40" t="str">
        <f>IF(Table4[[#This Row],[Column68]]=0,"",Table4[Column68])</f>
        <v/>
      </c>
      <c r="BS40" t="str">
        <f>IF(Table4[[#This Row],[Column69]]=0,"",Table4[Column69])</f>
        <v/>
      </c>
      <c r="BT40" t="str">
        <f>IF(Table4[[#This Row],[Column70]]=0,"",Table4[Column70])</f>
        <v/>
      </c>
      <c r="BU40" t="str">
        <f>IF(Table4[[#This Row],[Column71]]=0,"",Table4[Column71])</f>
        <v/>
      </c>
      <c r="BV40" t="str">
        <f>IF(Table4[[#This Row],[Column72]]=0,"",Table4[Column72])</f>
        <v/>
      </c>
      <c r="BW40" t="str">
        <f>IF(Table4[[#This Row],[Column73]]=0,"",Table4[Column73])</f>
        <v/>
      </c>
      <c r="BX40" t="str">
        <f>IF(Table4[[#This Row],[Column74]]=0,"",Table4[Column74])</f>
        <v/>
      </c>
      <c r="BY40" t="str">
        <f>IF(Table4[[#This Row],[Column75]]=0,"",Table4[Column75])</f>
        <v/>
      </c>
      <c r="BZ40" t="str">
        <f>IF(Table4[[#This Row],[Column76]]=0,"",Table4[Column76])</f>
        <v/>
      </c>
      <c r="CA40" t="str">
        <f>IF(Table4[[#This Row],[Column77]]=0,"",Table4[Column77])</f>
        <v/>
      </c>
      <c r="CB40" t="str">
        <f>IF(Table4[[#This Row],[Column78]]=0,"",Table4[Column78])</f>
        <v/>
      </c>
      <c r="CC40" t="str">
        <f>IF(Table4[[#This Row],[Column79]]=0,"",Table4[Column79])</f>
        <v/>
      </c>
      <c r="CD40" t="str">
        <f>IF(Table4[[#This Row],[Column80]]=0,"",Table4[Column80])</f>
        <v/>
      </c>
      <c r="CE40" t="str">
        <f>IF(Table4[[#This Row],[Column81]]=0,"",Table4[Column81])</f>
        <v/>
      </c>
      <c r="CF40" t="str">
        <f>IF(Table4[[#This Row],[Column82]]=0,"",Table4[Column82])</f>
        <v/>
      </c>
      <c r="CG40" t="str">
        <f>IF(Table4[[#This Row],[Column83]]=0,"",Table4[Column83])</f>
        <v/>
      </c>
      <c r="CH40" t="str">
        <f>IF(Table4[[#This Row],[Column84]]=0,"",Table4[Column84])</f>
        <v/>
      </c>
      <c r="CI40" t="str">
        <f>IF(Table4[[#This Row],[Column85]]=0,"",Table4[Column85])</f>
        <v/>
      </c>
      <c r="CJ40" t="str">
        <f>IF(Table4[[#This Row],[Column86]]=0,"",Table4[Column86])</f>
        <v/>
      </c>
      <c r="CK40" t="str">
        <f>IF(Table4[[#This Row],[Column87]]=0,"",Table4[Column87])</f>
        <v/>
      </c>
      <c r="CL40" t="str">
        <f>IF(Table4[[#This Row],[Column88]]=0,"",Table4[Column88])</f>
        <v/>
      </c>
      <c r="CM40" t="str">
        <f>IF(Table4[[#This Row],[Column89]]=0,"",Table4[Column89])</f>
        <v/>
      </c>
      <c r="CN40" t="str">
        <f>IF(Table4[[#This Row],[Column90]]=0,"",Table4[Column90])</f>
        <v/>
      </c>
      <c r="CO40" t="str">
        <f>IF(Table4[[#This Row],[Column91]]=0,"",Table4[Column91])</f>
        <v/>
      </c>
      <c r="CP40" t="str">
        <f>IF(Table4[[#This Row],[Column92]]=0,"",Table4[Column92])</f>
        <v/>
      </c>
      <c r="CQ40" t="str">
        <f>IF(Table4[[#This Row],[Column93]]=0,"",Table4[Column93])</f>
        <v/>
      </c>
      <c r="CR40" t="str">
        <f>IF(Table4[[#This Row],[Column94]]=0,"",Table4[Column94])</f>
        <v/>
      </c>
      <c r="CS40" t="str">
        <f>IF(Table4[[#This Row],[Column95]]=0,"",Table4[Column95])</f>
        <v/>
      </c>
      <c r="CT40" t="str">
        <f>IF(Table4[[#This Row],[Column96]]=0,"",Table4[Column96])</f>
        <v/>
      </c>
      <c r="CU40" t="str">
        <f>IF(Table4[[#This Row],[Column97]]=0,"",Table4[Column97])</f>
        <v/>
      </c>
      <c r="CV40" t="str">
        <f>IF(Table4[[#This Row],[Column98]]=0,"",Table4[Column98])</f>
        <v/>
      </c>
      <c r="CW40" t="str">
        <f>IF(Table4[[#This Row],[Column99]]=0,"",Table4[Column99])</f>
        <v/>
      </c>
      <c r="CX40" t="str">
        <f>IF(Table4[[#This Row],[Column100]]=0,"",Table4[Column100])</f>
        <v/>
      </c>
      <c r="CY40" t="str">
        <f>IF(Table4[[#This Row],[Column101]]=0,"",Table4[Column101])</f>
        <v/>
      </c>
      <c r="CZ40" t="str">
        <f>IF(Table4[[#This Row],[Column102]]=0,"",Table4[Column102])</f>
        <v/>
      </c>
      <c r="DA40" t="str">
        <f>IF(Table4[[#This Row],[Column103]]=0,"",Table4[Column103])</f>
        <v/>
      </c>
      <c r="DB40" t="str">
        <f>IF(Table4[[#This Row],[Column104]]=0,"",Table4[Column104])</f>
        <v/>
      </c>
      <c r="DC40" t="str">
        <f>IF(Table4[[#This Row],[Column105]]=0,"",Table4[Column105])</f>
        <v/>
      </c>
      <c r="DD40" t="str">
        <f>IF(Table4[[#This Row],[Column106]]=0,"",Table4[Column106])</f>
        <v/>
      </c>
      <c r="DE40" t="str">
        <f>IF(Table4[[#This Row],[Column107]]=0,"",Table4[Column107])</f>
        <v/>
      </c>
      <c r="DF40" t="str">
        <f>IF(Table4[[#This Row],[Column108]]=0,"",Table4[Column108])</f>
        <v/>
      </c>
      <c r="DG40" t="str">
        <f>IF(Table4[[#This Row],[Column109]]=0,"",Table4[Column109])</f>
        <v/>
      </c>
      <c r="DH40" t="str">
        <f>IF(Table4[[#This Row],[Column110]]=0,"",Table4[Column110])</f>
        <v/>
      </c>
      <c r="DI40" t="str">
        <f>IF(Table4[[#This Row],[Column111]]=0,"",Table4[Column111])</f>
        <v/>
      </c>
      <c r="DJ40" t="str">
        <f>IF(Table4[[#This Row],[Column112]]=0,"",Table4[Column112])</f>
        <v/>
      </c>
      <c r="DK40" t="str">
        <f>IF(Table4[[#This Row],[Column113]]=0,"",Table4[Column113])</f>
        <v/>
      </c>
      <c r="DL40" t="str">
        <f>IF(Table4[[#This Row],[Column114]]=0,"",Table4[Column114])</f>
        <v/>
      </c>
      <c r="DM40" t="str">
        <f>IF(Table4[[#This Row],[Column115]]=0,"",Table4[Column115])</f>
        <v/>
      </c>
      <c r="DN40" t="str">
        <f>IF(Table4[[#This Row],[Column116]]=0,"",Table4[Column116])</f>
        <v/>
      </c>
      <c r="DO40" t="str">
        <f>IF(Table4[[#This Row],[Column117]]=0,"",Table4[Column117])</f>
        <v/>
      </c>
      <c r="DP40" t="str">
        <f>IF(Table4[[#This Row],[Column118]]=0,"",Table4[Column118])</f>
        <v/>
      </c>
      <c r="DQ40" t="str">
        <f>IF(Table4[[#This Row],[Column119]]=0,"",Table4[Column119])</f>
        <v/>
      </c>
      <c r="DR40" t="str">
        <f>IF(Table4[[#This Row],[Column120]]=0,"",Table4[Column120])</f>
        <v/>
      </c>
      <c r="DS40" t="str">
        <f>IF(Table4[[#This Row],[Column121]]=0,"",Table4[Column121])</f>
        <v/>
      </c>
      <c r="DT40" t="str">
        <f>IF(Table4[[#This Row],[Column122]]=0,"",Table4[Column122])</f>
        <v/>
      </c>
      <c r="DU40" t="str">
        <f>IF(Table4[[#This Row],[Column123]]=0,"",Table4[Column123])</f>
        <v/>
      </c>
      <c r="DV40" t="str">
        <f>IF(Table4[[#This Row],[Column124]]=0,"",Table4[Column124])</f>
        <v/>
      </c>
      <c r="DW40" t="str">
        <f>IF(Table4[[#This Row],[Column125]]=0,"",Table4[Column125])</f>
        <v/>
      </c>
      <c r="DX40" t="str">
        <f>IF(Table4[[#This Row],[Column126]]=0,"",Table4[Column126])</f>
        <v/>
      </c>
      <c r="DY40" t="str">
        <f>IF(Table4[[#This Row],[Column127]]=0,"",Table4[Column127])</f>
        <v/>
      </c>
      <c r="DZ40" t="str">
        <f>IF(Table4[[#This Row],[Column128]]=0,"",Table4[Column128])</f>
        <v/>
      </c>
      <c r="EA40" t="str">
        <f>IF(Table4[[#This Row],[Column129]]=0,"",Table4[Column129])</f>
        <v/>
      </c>
      <c r="EB40" t="str">
        <f>IF(Table4[[#This Row],[Column130]]=0,"",Table4[Column130])</f>
        <v/>
      </c>
      <c r="EC40" t="str">
        <f>IF(Table4[[#This Row],[Column131]]=0,"",Table4[Column131])</f>
        <v/>
      </c>
      <c r="ED40" t="str">
        <f>IF(Table4[[#This Row],[Column132]]=0,"",Table4[Column132])</f>
        <v/>
      </c>
      <c r="EE40" t="str">
        <f>IF(Table4[[#This Row],[Column133]]=0,"",Table4[Column133])</f>
        <v/>
      </c>
      <c r="EF40" t="str">
        <f>IF(Table4[[#This Row],[Column134]]=0,"",Table4[Column134])</f>
        <v/>
      </c>
      <c r="EG40" t="str">
        <f>IF(Table4[[#This Row],[Column135]]=0,"",Table4[Column135])</f>
        <v/>
      </c>
      <c r="EH40" t="str">
        <f>IF(Table4[[#This Row],[Column136]]=0,"",Table4[Column136])</f>
        <v/>
      </c>
      <c r="EI40" t="str">
        <f>IF(Table4[[#This Row],[Column137]]=0,"",Table4[Column137])</f>
        <v/>
      </c>
      <c r="EJ40" t="str">
        <f>IF(Table4[[#This Row],[Column138]]=0,"",Table4[Column138])</f>
        <v/>
      </c>
      <c r="EK40" t="str">
        <f>IF(Table4[[#This Row],[Column139]]=0,"",Table4[Column139])</f>
        <v/>
      </c>
      <c r="EL40" t="str">
        <f>IF(Table4[[#This Row],[Column140]]=0,"",Table4[Column140])</f>
        <v/>
      </c>
      <c r="EM40" t="str">
        <f>IF(Table4[[#This Row],[Column141]]=0,"",Table4[Column141])</f>
        <v/>
      </c>
      <c r="EN40" t="str">
        <f>IF(Table4[[#This Row],[Column142]]=0,"",Table4[Column142])</f>
        <v/>
      </c>
      <c r="EO40" t="str">
        <f>IF(Table4[[#This Row],[Column143]]=0,"",Table4[Column143])</f>
        <v/>
      </c>
      <c r="EP40" t="str">
        <f>IF(Table4[[#This Row],[Column144]]=0,"",Table4[Column144])</f>
        <v/>
      </c>
      <c r="EQ40" t="str">
        <f>IF(Table4[[#This Row],[Column145]]=0,"",Table4[Column145])</f>
        <v/>
      </c>
      <c r="ER40" t="str">
        <f>IF(Table4[[#This Row],[Column146]]=0,"",Table4[Column146])</f>
        <v/>
      </c>
      <c r="ES40" t="str">
        <f>IF(Table4[[#This Row],[Column147]]=0,"",Table4[Column147])</f>
        <v/>
      </c>
      <c r="ET40" t="str">
        <f>IF(Table4[[#This Row],[Column148]]=0,"",Table4[Column148])</f>
        <v/>
      </c>
      <c r="EU40" t="str">
        <f>IF(Table4[[#This Row],[Column149]]=0,"",Table4[Column149])</f>
        <v/>
      </c>
      <c r="EV40" t="str">
        <f>IF(Table4[[#This Row],[Column150]]=0,"",Table4[Column150])</f>
        <v/>
      </c>
      <c r="EW40" t="str">
        <f>IF(Table4[[#This Row],[Column151]]=0,"",Table4[Column151])</f>
        <v/>
      </c>
      <c r="EX40" t="str">
        <f>IF(Table4[[#This Row],[Column152]]=0,"",Table4[Column152])</f>
        <v/>
      </c>
      <c r="EY40" t="str">
        <f>IF(Table4[[#This Row],[Column153]]=0,"",Table4[Column153])</f>
        <v/>
      </c>
      <c r="EZ40" t="str">
        <f>IF(Table4[[#This Row],[Column154]]=0,"",Table4[Column154])</f>
        <v/>
      </c>
      <c r="FA40" t="str">
        <f>IF(Table4[[#This Row],[Column155]]=0,"",Table4[Column155])</f>
        <v/>
      </c>
      <c r="FB40" t="str">
        <f>IF(Table4[[#This Row],[Column156]]=0,"",Table4[Column156])</f>
        <v/>
      </c>
      <c r="FC40" t="str">
        <f>IF(Table4[[#This Row],[Column157]]=0,"",Table4[Column157])</f>
        <v/>
      </c>
      <c r="FD40" t="str">
        <f>IF(Table4[[#This Row],[Column158]]=0,"",Table4[Column158])</f>
        <v/>
      </c>
      <c r="FE40" t="str">
        <f>IF(Table4[[#This Row],[Column159]]=0,"",Table4[Column159])</f>
        <v/>
      </c>
      <c r="FF40" t="str">
        <f>IF(Table4[[#This Row],[Column160]]=0,"",Table4[Column160])</f>
        <v/>
      </c>
      <c r="FG40" t="str">
        <f>IF(Table4[[#This Row],[Column161]]=0,"",Table4[Column161])</f>
        <v/>
      </c>
      <c r="FH40" t="str">
        <f>IF(Table4[[#This Row],[Column162]]=0,"",Table4[Column162])</f>
        <v/>
      </c>
      <c r="FI40" t="str">
        <f>IF(Table4[[#This Row],[Column163]]=0,"",Table4[Column163])</f>
        <v/>
      </c>
      <c r="FJ40" t="str">
        <f>IF(Table4[[#This Row],[Column164]]=0,"",Table4[Column164])</f>
        <v/>
      </c>
      <c r="FK40" t="str">
        <f>IF(Table4[[#This Row],[Column165]]=0,"",Table4[Column165])</f>
        <v/>
      </c>
      <c r="FL40" t="str">
        <f>IF(Table4[[#This Row],[Column166]]=0,"",Table4[Column166])</f>
        <v/>
      </c>
      <c r="FM40" t="str">
        <f>IF(Table4[[#This Row],[Column167]]=0,"",Table4[Column167])</f>
        <v/>
      </c>
      <c r="FN40" t="str">
        <f>IF(Table4[[#This Row],[Column168]]=0,"",Table4[Column168])</f>
        <v/>
      </c>
      <c r="FO40" t="str">
        <f>IF(Table4[[#This Row],[Column169]]=0,"",Table4[Column169])</f>
        <v/>
      </c>
      <c r="FP40" t="str">
        <f>IF(Table4[[#This Row],[Column170]]=0,"",Table4[Column170])</f>
        <v/>
      </c>
      <c r="FQ40" t="str">
        <f>IF(Table4[[#This Row],[Column171]]=0,"",Table4[Column171])</f>
        <v/>
      </c>
      <c r="FR40" t="str">
        <f>IF(Table4[[#This Row],[Column172]]=0,"",Table4[Column172])</f>
        <v/>
      </c>
      <c r="FS40" t="str">
        <f>IF(Table4[[#This Row],[Column173]]=0,"",Table4[Column173])</f>
        <v/>
      </c>
      <c r="FT40" t="str">
        <f>IF(Table4[[#This Row],[Column174]]=0,"",Table4[Column174])</f>
        <v/>
      </c>
      <c r="FU40" t="str">
        <f>IF(Table4[[#This Row],[Column175]]=0,"",Table4[Column175])</f>
        <v/>
      </c>
      <c r="FV40" t="str">
        <f>IF(Table4[[#This Row],[Column176]]=0,"",Table4[Column176])</f>
        <v/>
      </c>
      <c r="FW40" t="str">
        <f>IF(Table4[[#This Row],[Column177]]=0,"",Table4[Column177])</f>
        <v/>
      </c>
      <c r="FX40" t="str">
        <f>IF(Table4[[#This Row],[Column178]]=0,"",Table4[Column178])</f>
        <v/>
      </c>
      <c r="FY40" t="str">
        <f>IF(Table4[[#This Row],[Column179]]=0,"",Table4[Column179])</f>
        <v/>
      </c>
      <c r="FZ40" t="str">
        <f>IF(Table4[[#This Row],[Column180]]=0,"",Table4[Column180])</f>
        <v/>
      </c>
      <c r="GA40" t="str">
        <f>IF(Table4[[#This Row],[Column181]]=0,"",Table4[Column181])</f>
        <v/>
      </c>
      <c r="GB40" t="str">
        <f>IF(Table4[[#This Row],[Column182]]=0,"",Table4[Column182])</f>
        <v/>
      </c>
      <c r="GC40" t="str">
        <f>IF(Table4[[#This Row],[Column183]]=0,"",Table4[Column183])</f>
        <v/>
      </c>
      <c r="GD40" t="str">
        <f>IF(Table4[[#This Row],[Column184]]=0,"",Table4[Column184])</f>
        <v/>
      </c>
      <c r="GE40" t="str">
        <f>IF(Table4[[#This Row],[Column185]]=0,"",Table4[Column185])</f>
        <v/>
      </c>
      <c r="GF40" t="str">
        <f>IF(Table4[[#This Row],[Column186]]=0,"",Table4[Column186])</f>
        <v/>
      </c>
      <c r="GG40" t="str">
        <f>IF(Table4[[#This Row],[Column187]]=0,"",Table4[Column187])</f>
        <v/>
      </c>
      <c r="GH40" t="str">
        <f>IF(Table4[[#This Row],[Column188]]=0,"",Table4[Column188])</f>
        <v/>
      </c>
      <c r="GI40" t="str">
        <f>IF(Table4[[#This Row],[Column189]]=0,"",Table4[Column189])</f>
        <v/>
      </c>
      <c r="GJ40" t="str">
        <f>IF(Table4[[#This Row],[Column190]]=0,"",Table4[Column190])</f>
        <v/>
      </c>
      <c r="GK40" t="str">
        <f>IF(Table4[[#This Row],[Column191]]=0,"",Table4[Column191])</f>
        <v/>
      </c>
      <c r="GL40" t="str">
        <f>IF(Table4[[#This Row],[Column192]]=0,"",Table4[Column192])</f>
        <v/>
      </c>
      <c r="GM40" t="str">
        <f>IF(Table4[[#This Row],[Column193]]=0,"",Table4[Column193])</f>
        <v/>
      </c>
      <c r="GN40" t="str">
        <f>IF(Table4[[#This Row],[Column194]]=0,"",Table4[Column194])</f>
        <v/>
      </c>
      <c r="GO40" t="str">
        <f>IF(Table4[[#This Row],[Column195]]=0,"",Table4[Column195])</f>
        <v/>
      </c>
      <c r="GP40" t="str">
        <f>IF(Table4[[#This Row],[Column196]]=0,"",Table4[Column196])</f>
        <v/>
      </c>
      <c r="GQ40" t="str">
        <f>IF(Table4[[#This Row],[Column197]]=0,"",Table4[Column197])</f>
        <v/>
      </c>
      <c r="GR40" t="str">
        <f>IF(Table4[[#This Row],[Column198]]=0,"",Table4[Column198])</f>
        <v/>
      </c>
      <c r="GS40" t="str">
        <f>IF(Table4[[#This Row],[Column199]]=0,"",Table4[Column199])</f>
        <v/>
      </c>
      <c r="GT40" t="str">
        <f>IF(Table4[[#This Row],[Column200]]=0,"",Table4[Column200])</f>
        <v/>
      </c>
      <c r="GU40" t="str">
        <f>IF(Table4[[#This Row],[Column201]]=0,"",Table4[Column201])</f>
        <v/>
      </c>
      <c r="GV40" t="str">
        <f>IF(Table4[[#This Row],[Column202]]=0,"",Table4[Column202])</f>
        <v/>
      </c>
      <c r="GW40" t="str">
        <f>IF(Table4[[#This Row],[Column203]]=0,"",Table4[Column203])</f>
        <v/>
      </c>
      <c r="GX40" t="str">
        <f>IF(Table4[[#This Row],[Conversions]]=0,"",Table4[Conversions])</f>
        <v/>
      </c>
      <c r="GY40" s="2" t="e">
        <f>Table43[[#This Row],[Conversions]]*B$2</f>
        <v>#VALUE!</v>
      </c>
      <c r="GZ40">
        <f>SUM(COUNTIF(Table43[[#This Row],[Path]:[Column203]],{"*e*","social"}))</f>
        <v>0</v>
      </c>
      <c r="HA40">
        <f>IF(Table43[[#This Row],[Path]]=A$2,1,0)</f>
        <v>0</v>
      </c>
      <c r="HB40">
        <f>IF(Table43[[#This Row],[Path]]=A$3,1,0)</f>
        <v>0</v>
      </c>
      <c r="HC40">
        <f>IF(Table43[[#This Row],[Path]]=A$4,1,0)</f>
        <v>0</v>
      </c>
      <c r="HD40">
        <f>IF(Table43[[#This Row],[Path]]=A$5,1,0)</f>
        <v>0</v>
      </c>
      <c r="HE40">
        <f>IF(Table43[[#This Row],[Path]]=A$6,1,0)</f>
        <v>0</v>
      </c>
      <c r="HF40">
        <f>IF(Table43[[#This Row],[Path]]=A$7,1,0)</f>
        <v>0</v>
      </c>
      <c r="HG40" s="1">
        <f>COUNTIF(Table43[[#This Row],[Path]:[Column203]],A$2)</f>
        <v>0</v>
      </c>
      <c r="HH40" s="1">
        <f>COUNTIF(Table43[[#This Row],[Path]:[Column203]],A$3)</f>
        <v>0</v>
      </c>
      <c r="HI40" s="1">
        <f>COUNTIF(Table43[[#This Row],[Path]:[Column203]],A$4)</f>
        <v>0</v>
      </c>
      <c r="HJ40" s="5">
        <f>COUNTIF(Table43[[#This Row],[Path]:[Column203]],A$5)</f>
        <v>0</v>
      </c>
      <c r="HK40" s="5">
        <f>COUNTIF(Table43[[#This Row],[Path]:[Column203]],A$6)</f>
        <v>0</v>
      </c>
      <c r="HL40" s="5">
        <f>COUNTIF(Table43[[#This Row],[Path]:[Column203]],A$7)</f>
        <v>0</v>
      </c>
      <c r="HM40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40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40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40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40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40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40" s="4" t="e">
        <f>Table43[[#This Row],[IncrementalOrganic Attribution Ratio]]*Table43[[#This Row],[Total Revenue]]</f>
        <v>#VALUE!</v>
      </c>
      <c r="HT40" s="4" t="e">
        <f>Table43[[#This Row],[BrandIntention Attribution Ratio]]*Table43[[#This Row],[Total Revenue]]</f>
        <v>#VALUE!</v>
      </c>
      <c r="HU40" s="4" t="e">
        <f>Table43[[#This Row],[Incrementalcpc Attribution Ratio]]*Table43[[#This Row],[Total Revenue]]</f>
        <v>#VALUE!</v>
      </c>
      <c r="HV40" s="4" t="e">
        <f>Table43[[#This Row],[Feeds Attribution Ratio]]*Table43[[#This Row],[Total Revenue]]</f>
        <v>#VALUE!</v>
      </c>
      <c r="HW40" s="4" t="e">
        <f>Table43[[#This Row],[Referrals Attribution Ratio]]*Table43[[#This Row],[Total Revenue]]</f>
        <v>#VALUE!</v>
      </c>
      <c r="HX40" s="4" t="e">
        <f>Table43[[#This Row],[Social Attribution Ratio]]*Table43[[#This Row],[Total Revenue]]</f>
        <v>#VALUE!</v>
      </c>
      <c r="HY40" s="18">
        <f>SUM(Table43[[#This Row],[IncrementalOrganic Attribution Ratio]:[Social Attribution Ratio]])</f>
        <v>0</v>
      </c>
    </row>
    <row r="41" spans="2:233" x14ac:dyDescent="0.25">
      <c r="B41" t="str">
        <f>IF(Table4[[#This Row],[Path]]=0,"",Table4[Path])</f>
        <v/>
      </c>
      <c r="C41" t="str">
        <f>IF(Table4[[#This Row],[Column1]]=0,"",Table4[Column1])</f>
        <v/>
      </c>
      <c r="D41" t="str">
        <f>IF(Table4[[#This Row],[Column2]]=0,"",Table4[Column2])</f>
        <v/>
      </c>
      <c r="E41" t="str">
        <f>IF(Table4[[#This Row],[Column3]]=0,"",Table4[Column3])</f>
        <v/>
      </c>
      <c r="F41" t="str">
        <f>IF(Table4[[#This Row],[Column4]]=0,"",Table4[Column4])</f>
        <v/>
      </c>
      <c r="G41" t="str">
        <f>IF(Table4[[#This Row],[Column5]]=0,"",Table4[Column5])</f>
        <v/>
      </c>
      <c r="H41" t="str">
        <f>IF(Table4[[#This Row],[Column6]]=0,"",Table4[Column6])</f>
        <v/>
      </c>
      <c r="I41" t="str">
        <f>IF(Table4[[#This Row],[Column7]]=0,"",Table4[Column7])</f>
        <v/>
      </c>
      <c r="J41" t="str">
        <f>IF(Table4[[#This Row],[Column8]]=0,"",Table4[Column8])</f>
        <v/>
      </c>
      <c r="K41" t="str">
        <f>IF(Table4[[#This Row],[Column9]]=0,"",Table4[Column9])</f>
        <v/>
      </c>
      <c r="L41" t="str">
        <f>IF(Table4[[#This Row],[Column10]]=0,"",Table4[Column10])</f>
        <v/>
      </c>
      <c r="M41" t="str">
        <f>IF(Table4[[#This Row],[Column11]]=0,"",Table4[Column11])</f>
        <v/>
      </c>
      <c r="N41" t="str">
        <f>IF(Table4[[#This Row],[Column12]]=0,"",Table4[Column12])</f>
        <v/>
      </c>
      <c r="O41" t="str">
        <f>IF(Table4[[#This Row],[Column13]]=0,"",Table4[Column13])</f>
        <v/>
      </c>
      <c r="P41" t="str">
        <f>IF(Table4[[#This Row],[Column14]]=0,"",Table4[Column14])</f>
        <v/>
      </c>
      <c r="Q41" t="str">
        <f>IF(Table4[[#This Row],[Column15]]=0,"",Table4[Column15])</f>
        <v/>
      </c>
      <c r="R41" t="str">
        <f>IF(Table4[[#This Row],[Column16]]=0,"",Table4[Column16])</f>
        <v/>
      </c>
      <c r="S41" t="str">
        <f>IF(Table4[[#This Row],[Column17]]=0,"",Table4[Column17])</f>
        <v/>
      </c>
      <c r="T41" t="str">
        <f>IF(Table4[[#This Row],[Column18]]=0,"",Table4[Column18])</f>
        <v/>
      </c>
      <c r="U41" t="str">
        <f>IF(Table4[[#This Row],[Column19]]=0,"",Table4[Column19])</f>
        <v/>
      </c>
      <c r="V41" t="str">
        <f>IF(Table4[[#This Row],[Column20]]=0,"",Table4[Column20])</f>
        <v/>
      </c>
      <c r="W41" t="str">
        <f>IF(Table4[[#This Row],[Column21]]=0,"",Table4[Column21])</f>
        <v/>
      </c>
      <c r="X41" t="str">
        <f>IF(Table4[[#This Row],[Column22]]=0,"",Table4[Column22])</f>
        <v/>
      </c>
      <c r="Y41" t="str">
        <f>IF(Table4[[#This Row],[Column23]]=0,"",Table4[Column23])</f>
        <v/>
      </c>
      <c r="Z41" t="str">
        <f>IF(Table4[[#This Row],[Column24]]=0,"",Table4[Column24])</f>
        <v/>
      </c>
      <c r="AA41" t="str">
        <f>IF(Table4[[#This Row],[Column25]]=0,"",Table4[Column25])</f>
        <v/>
      </c>
      <c r="AB41" t="str">
        <f>IF(Table4[[#This Row],[Column26]]=0,"",Table4[Column26])</f>
        <v/>
      </c>
      <c r="AC41" t="str">
        <f>IF(Table4[[#This Row],[Column27]]=0,"",Table4[Column27])</f>
        <v/>
      </c>
      <c r="AD41" t="str">
        <f>IF(Table4[[#This Row],[Column28]]=0,"",Table4[Column28])</f>
        <v/>
      </c>
      <c r="AE41" t="str">
        <f>IF(Table4[[#This Row],[Column29]]=0,"",Table4[Column29])</f>
        <v/>
      </c>
      <c r="AF41" t="str">
        <f>IF(Table4[[#This Row],[Column30]]=0,"",Table4[Column30])</f>
        <v/>
      </c>
      <c r="AG41" t="str">
        <f>IF(Table4[[#This Row],[Column31]]=0,"",Table4[Column31])</f>
        <v/>
      </c>
      <c r="AH41" t="str">
        <f>IF(Table4[[#This Row],[Column32]]=0,"",Table4[Column32])</f>
        <v/>
      </c>
      <c r="AI41" t="str">
        <f>IF(Table4[[#This Row],[Column33]]=0,"",Table4[Column33])</f>
        <v/>
      </c>
      <c r="AJ41" t="str">
        <f>IF(Table4[[#This Row],[Column34]]=0,"",Table4[Column34])</f>
        <v/>
      </c>
      <c r="AK41" t="str">
        <f>IF(Table4[[#This Row],[Column35]]=0,"",Table4[Column35])</f>
        <v/>
      </c>
      <c r="AL41" t="str">
        <f>IF(Table4[[#This Row],[Column36]]=0,"",Table4[Column36])</f>
        <v/>
      </c>
      <c r="AM41" t="str">
        <f>IF(Table4[[#This Row],[Column37]]=0,"",Table4[Column37])</f>
        <v/>
      </c>
      <c r="AN41" t="str">
        <f>IF(Table4[[#This Row],[Column38]]=0,"",Table4[Column38])</f>
        <v/>
      </c>
      <c r="AO41" t="str">
        <f>IF(Table4[[#This Row],[Column39]]=0,"",Table4[Column39])</f>
        <v/>
      </c>
      <c r="AP41" t="str">
        <f>IF(Table4[[#This Row],[Column40]]=0,"",Table4[Column40])</f>
        <v/>
      </c>
      <c r="AQ41" t="str">
        <f>IF(Table4[[#This Row],[Column41]]=0,"",Table4[Column41])</f>
        <v/>
      </c>
      <c r="AR41" t="str">
        <f>IF(Table4[[#This Row],[Column42]]=0,"",Table4[Column42])</f>
        <v/>
      </c>
      <c r="AS41" t="str">
        <f>IF(Table4[[#This Row],[Column43]]=0,"",Table4[Column43])</f>
        <v/>
      </c>
      <c r="AT41" t="str">
        <f>IF(Table4[[#This Row],[Column44]]=0,"",Table4[Column44])</f>
        <v/>
      </c>
      <c r="AU41" t="str">
        <f>IF(Table4[[#This Row],[Column45]]=0,"",Table4[Column45])</f>
        <v/>
      </c>
      <c r="AV41" t="str">
        <f>IF(Table4[[#This Row],[Column46]]=0,"",Table4[Column46])</f>
        <v/>
      </c>
      <c r="AW41" t="str">
        <f>IF(Table4[[#This Row],[Column47]]=0,"",Table4[Column47])</f>
        <v/>
      </c>
      <c r="AX41" t="str">
        <f>IF(Table4[[#This Row],[Column48]]=0,"",Table4[Column48])</f>
        <v/>
      </c>
      <c r="AY41" t="str">
        <f>IF(Table4[[#This Row],[Column49]]=0,"",Table4[Column49])</f>
        <v/>
      </c>
      <c r="AZ41" t="str">
        <f>IF(Table4[[#This Row],[Column50]]=0,"",Table4[Column50])</f>
        <v/>
      </c>
      <c r="BA41" t="str">
        <f>IF(Table4[[#This Row],[Column51]]=0,"",Table4[Column51])</f>
        <v/>
      </c>
      <c r="BB41" t="str">
        <f>IF(Table4[[#This Row],[Column52]]=0,"",Table4[Column52])</f>
        <v/>
      </c>
      <c r="BC41" t="str">
        <f>IF(Table4[[#This Row],[Column53]]=0,"",Table4[Column53])</f>
        <v/>
      </c>
      <c r="BD41" t="str">
        <f>IF(Table4[[#This Row],[Column54]]=0,"",Table4[Column54])</f>
        <v/>
      </c>
      <c r="BE41" t="str">
        <f>IF(Table4[[#This Row],[Column55]]=0,"",Table4[Column55])</f>
        <v/>
      </c>
      <c r="BF41" t="str">
        <f>IF(Table4[[#This Row],[Column56]]=0,"",Table4[Column56])</f>
        <v/>
      </c>
      <c r="BG41" t="str">
        <f>IF(Table4[[#This Row],[Column57]]=0,"",Table4[Column57])</f>
        <v/>
      </c>
      <c r="BH41" t="str">
        <f>IF(Table4[[#This Row],[Column58]]=0,"",Table4[Column58])</f>
        <v/>
      </c>
      <c r="BI41" t="str">
        <f>IF(Table4[[#This Row],[Column59]]=0,"",Table4[Column59])</f>
        <v/>
      </c>
      <c r="BJ41" t="str">
        <f>IF(Table4[[#This Row],[Column60]]=0,"",Table4[Column60])</f>
        <v/>
      </c>
      <c r="BK41" t="str">
        <f>IF(Table4[[#This Row],[Column61]]=0,"",Table4[Column61])</f>
        <v/>
      </c>
      <c r="BL41" t="str">
        <f>IF(Table4[[#This Row],[Column62]]=0,"",Table4[Column62])</f>
        <v/>
      </c>
      <c r="BM41" t="str">
        <f>IF(Table4[[#This Row],[Column63]]=0,"",Table4[Column63])</f>
        <v/>
      </c>
      <c r="BN41" t="str">
        <f>IF(Table4[[#This Row],[Column64]]=0,"",Table4[Column64])</f>
        <v/>
      </c>
      <c r="BO41" t="str">
        <f>IF(Table4[[#This Row],[Column65]]=0,"",Table4[Column65])</f>
        <v/>
      </c>
      <c r="BP41" t="str">
        <f>IF(Table4[[#This Row],[Column66]]=0,"",Table4[Column66])</f>
        <v/>
      </c>
      <c r="BQ41" t="str">
        <f>IF(Table4[[#This Row],[Column67]]=0,"",Table4[Column67])</f>
        <v/>
      </c>
      <c r="BR41" t="str">
        <f>IF(Table4[[#This Row],[Column68]]=0,"",Table4[Column68])</f>
        <v/>
      </c>
      <c r="BS41" t="str">
        <f>IF(Table4[[#This Row],[Column69]]=0,"",Table4[Column69])</f>
        <v/>
      </c>
      <c r="BT41" t="str">
        <f>IF(Table4[[#This Row],[Column70]]=0,"",Table4[Column70])</f>
        <v/>
      </c>
      <c r="BU41" t="str">
        <f>IF(Table4[[#This Row],[Column71]]=0,"",Table4[Column71])</f>
        <v/>
      </c>
      <c r="BV41" t="str">
        <f>IF(Table4[[#This Row],[Column72]]=0,"",Table4[Column72])</f>
        <v/>
      </c>
      <c r="BW41" t="str">
        <f>IF(Table4[[#This Row],[Column73]]=0,"",Table4[Column73])</f>
        <v/>
      </c>
      <c r="BX41" t="str">
        <f>IF(Table4[[#This Row],[Column74]]=0,"",Table4[Column74])</f>
        <v/>
      </c>
      <c r="BY41" t="str">
        <f>IF(Table4[[#This Row],[Column75]]=0,"",Table4[Column75])</f>
        <v/>
      </c>
      <c r="BZ41" t="str">
        <f>IF(Table4[[#This Row],[Column76]]=0,"",Table4[Column76])</f>
        <v/>
      </c>
      <c r="CA41" t="str">
        <f>IF(Table4[[#This Row],[Column77]]=0,"",Table4[Column77])</f>
        <v/>
      </c>
      <c r="CB41" t="str">
        <f>IF(Table4[[#This Row],[Column78]]=0,"",Table4[Column78])</f>
        <v/>
      </c>
      <c r="CC41" t="str">
        <f>IF(Table4[[#This Row],[Column79]]=0,"",Table4[Column79])</f>
        <v/>
      </c>
      <c r="CD41" t="str">
        <f>IF(Table4[[#This Row],[Column80]]=0,"",Table4[Column80])</f>
        <v/>
      </c>
      <c r="CE41" t="str">
        <f>IF(Table4[[#This Row],[Column81]]=0,"",Table4[Column81])</f>
        <v/>
      </c>
      <c r="CF41" t="str">
        <f>IF(Table4[[#This Row],[Column82]]=0,"",Table4[Column82])</f>
        <v/>
      </c>
      <c r="CG41" t="str">
        <f>IF(Table4[[#This Row],[Column83]]=0,"",Table4[Column83])</f>
        <v/>
      </c>
      <c r="CH41" t="str">
        <f>IF(Table4[[#This Row],[Column84]]=0,"",Table4[Column84])</f>
        <v/>
      </c>
      <c r="CI41" t="str">
        <f>IF(Table4[[#This Row],[Column85]]=0,"",Table4[Column85])</f>
        <v/>
      </c>
      <c r="CJ41" t="str">
        <f>IF(Table4[[#This Row],[Column86]]=0,"",Table4[Column86])</f>
        <v/>
      </c>
      <c r="CK41" t="str">
        <f>IF(Table4[[#This Row],[Column87]]=0,"",Table4[Column87])</f>
        <v/>
      </c>
      <c r="CL41" t="str">
        <f>IF(Table4[[#This Row],[Column88]]=0,"",Table4[Column88])</f>
        <v/>
      </c>
      <c r="CM41" t="str">
        <f>IF(Table4[[#This Row],[Column89]]=0,"",Table4[Column89])</f>
        <v/>
      </c>
      <c r="CN41" t="str">
        <f>IF(Table4[[#This Row],[Column90]]=0,"",Table4[Column90])</f>
        <v/>
      </c>
      <c r="CO41" t="str">
        <f>IF(Table4[[#This Row],[Column91]]=0,"",Table4[Column91])</f>
        <v/>
      </c>
      <c r="CP41" t="str">
        <f>IF(Table4[[#This Row],[Column92]]=0,"",Table4[Column92])</f>
        <v/>
      </c>
      <c r="CQ41" t="str">
        <f>IF(Table4[[#This Row],[Column93]]=0,"",Table4[Column93])</f>
        <v/>
      </c>
      <c r="CR41" t="str">
        <f>IF(Table4[[#This Row],[Column94]]=0,"",Table4[Column94])</f>
        <v/>
      </c>
      <c r="CS41" t="str">
        <f>IF(Table4[[#This Row],[Column95]]=0,"",Table4[Column95])</f>
        <v/>
      </c>
      <c r="CT41" t="str">
        <f>IF(Table4[[#This Row],[Column96]]=0,"",Table4[Column96])</f>
        <v/>
      </c>
      <c r="CU41" t="str">
        <f>IF(Table4[[#This Row],[Column97]]=0,"",Table4[Column97])</f>
        <v/>
      </c>
      <c r="CV41" t="str">
        <f>IF(Table4[[#This Row],[Column98]]=0,"",Table4[Column98])</f>
        <v/>
      </c>
      <c r="CW41" t="str">
        <f>IF(Table4[[#This Row],[Column99]]=0,"",Table4[Column99])</f>
        <v/>
      </c>
      <c r="CX41" t="str">
        <f>IF(Table4[[#This Row],[Column100]]=0,"",Table4[Column100])</f>
        <v/>
      </c>
      <c r="CY41" t="str">
        <f>IF(Table4[[#This Row],[Column101]]=0,"",Table4[Column101])</f>
        <v/>
      </c>
      <c r="CZ41" t="str">
        <f>IF(Table4[[#This Row],[Column102]]=0,"",Table4[Column102])</f>
        <v/>
      </c>
      <c r="DA41" t="str">
        <f>IF(Table4[[#This Row],[Column103]]=0,"",Table4[Column103])</f>
        <v/>
      </c>
      <c r="DB41" t="str">
        <f>IF(Table4[[#This Row],[Column104]]=0,"",Table4[Column104])</f>
        <v/>
      </c>
      <c r="DC41" t="str">
        <f>IF(Table4[[#This Row],[Column105]]=0,"",Table4[Column105])</f>
        <v/>
      </c>
      <c r="DD41" t="str">
        <f>IF(Table4[[#This Row],[Column106]]=0,"",Table4[Column106])</f>
        <v/>
      </c>
      <c r="DE41" t="str">
        <f>IF(Table4[[#This Row],[Column107]]=0,"",Table4[Column107])</f>
        <v/>
      </c>
      <c r="DF41" t="str">
        <f>IF(Table4[[#This Row],[Column108]]=0,"",Table4[Column108])</f>
        <v/>
      </c>
      <c r="DG41" t="str">
        <f>IF(Table4[[#This Row],[Column109]]=0,"",Table4[Column109])</f>
        <v/>
      </c>
      <c r="DH41" t="str">
        <f>IF(Table4[[#This Row],[Column110]]=0,"",Table4[Column110])</f>
        <v/>
      </c>
      <c r="DI41" t="str">
        <f>IF(Table4[[#This Row],[Column111]]=0,"",Table4[Column111])</f>
        <v/>
      </c>
      <c r="DJ41" t="str">
        <f>IF(Table4[[#This Row],[Column112]]=0,"",Table4[Column112])</f>
        <v/>
      </c>
      <c r="DK41" t="str">
        <f>IF(Table4[[#This Row],[Column113]]=0,"",Table4[Column113])</f>
        <v/>
      </c>
      <c r="DL41" t="str">
        <f>IF(Table4[[#This Row],[Column114]]=0,"",Table4[Column114])</f>
        <v/>
      </c>
      <c r="DM41" t="str">
        <f>IF(Table4[[#This Row],[Column115]]=0,"",Table4[Column115])</f>
        <v/>
      </c>
      <c r="DN41" t="str">
        <f>IF(Table4[[#This Row],[Column116]]=0,"",Table4[Column116])</f>
        <v/>
      </c>
      <c r="DO41" t="str">
        <f>IF(Table4[[#This Row],[Column117]]=0,"",Table4[Column117])</f>
        <v/>
      </c>
      <c r="DP41" t="str">
        <f>IF(Table4[[#This Row],[Column118]]=0,"",Table4[Column118])</f>
        <v/>
      </c>
      <c r="DQ41" t="str">
        <f>IF(Table4[[#This Row],[Column119]]=0,"",Table4[Column119])</f>
        <v/>
      </c>
      <c r="DR41" t="str">
        <f>IF(Table4[[#This Row],[Column120]]=0,"",Table4[Column120])</f>
        <v/>
      </c>
      <c r="DS41" t="str">
        <f>IF(Table4[[#This Row],[Column121]]=0,"",Table4[Column121])</f>
        <v/>
      </c>
      <c r="DT41" t="str">
        <f>IF(Table4[[#This Row],[Column122]]=0,"",Table4[Column122])</f>
        <v/>
      </c>
      <c r="DU41" t="str">
        <f>IF(Table4[[#This Row],[Column123]]=0,"",Table4[Column123])</f>
        <v/>
      </c>
      <c r="DV41" t="str">
        <f>IF(Table4[[#This Row],[Column124]]=0,"",Table4[Column124])</f>
        <v/>
      </c>
      <c r="DW41" t="str">
        <f>IF(Table4[[#This Row],[Column125]]=0,"",Table4[Column125])</f>
        <v/>
      </c>
      <c r="DX41" t="str">
        <f>IF(Table4[[#This Row],[Column126]]=0,"",Table4[Column126])</f>
        <v/>
      </c>
      <c r="DY41" t="str">
        <f>IF(Table4[[#This Row],[Column127]]=0,"",Table4[Column127])</f>
        <v/>
      </c>
      <c r="DZ41" t="str">
        <f>IF(Table4[[#This Row],[Column128]]=0,"",Table4[Column128])</f>
        <v/>
      </c>
      <c r="EA41" t="str">
        <f>IF(Table4[[#This Row],[Column129]]=0,"",Table4[Column129])</f>
        <v/>
      </c>
      <c r="EB41" t="str">
        <f>IF(Table4[[#This Row],[Column130]]=0,"",Table4[Column130])</f>
        <v/>
      </c>
      <c r="EC41" t="str">
        <f>IF(Table4[[#This Row],[Column131]]=0,"",Table4[Column131])</f>
        <v/>
      </c>
      <c r="ED41" t="str">
        <f>IF(Table4[[#This Row],[Column132]]=0,"",Table4[Column132])</f>
        <v/>
      </c>
      <c r="EE41" t="str">
        <f>IF(Table4[[#This Row],[Column133]]=0,"",Table4[Column133])</f>
        <v/>
      </c>
      <c r="EF41" t="str">
        <f>IF(Table4[[#This Row],[Column134]]=0,"",Table4[Column134])</f>
        <v/>
      </c>
      <c r="EG41" t="str">
        <f>IF(Table4[[#This Row],[Column135]]=0,"",Table4[Column135])</f>
        <v/>
      </c>
      <c r="EH41" t="str">
        <f>IF(Table4[[#This Row],[Column136]]=0,"",Table4[Column136])</f>
        <v/>
      </c>
      <c r="EI41" t="str">
        <f>IF(Table4[[#This Row],[Column137]]=0,"",Table4[Column137])</f>
        <v/>
      </c>
      <c r="EJ41" t="str">
        <f>IF(Table4[[#This Row],[Column138]]=0,"",Table4[Column138])</f>
        <v/>
      </c>
      <c r="EK41" t="str">
        <f>IF(Table4[[#This Row],[Column139]]=0,"",Table4[Column139])</f>
        <v/>
      </c>
      <c r="EL41" t="str">
        <f>IF(Table4[[#This Row],[Column140]]=0,"",Table4[Column140])</f>
        <v/>
      </c>
      <c r="EM41" t="str">
        <f>IF(Table4[[#This Row],[Column141]]=0,"",Table4[Column141])</f>
        <v/>
      </c>
      <c r="EN41" t="str">
        <f>IF(Table4[[#This Row],[Column142]]=0,"",Table4[Column142])</f>
        <v/>
      </c>
      <c r="EO41" t="str">
        <f>IF(Table4[[#This Row],[Column143]]=0,"",Table4[Column143])</f>
        <v/>
      </c>
      <c r="EP41" t="str">
        <f>IF(Table4[[#This Row],[Column144]]=0,"",Table4[Column144])</f>
        <v/>
      </c>
      <c r="EQ41" t="str">
        <f>IF(Table4[[#This Row],[Column145]]=0,"",Table4[Column145])</f>
        <v/>
      </c>
      <c r="ER41" t="str">
        <f>IF(Table4[[#This Row],[Column146]]=0,"",Table4[Column146])</f>
        <v/>
      </c>
      <c r="ES41" t="str">
        <f>IF(Table4[[#This Row],[Column147]]=0,"",Table4[Column147])</f>
        <v/>
      </c>
      <c r="ET41" t="str">
        <f>IF(Table4[[#This Row],[Column148]]=0,"",Table4[Column148])</f>
        <v/>
      </c>
      <c r="EU41" t="str">
        <f>IF(Table4[[#This Row],[Column149]]=0,"",Table4[Column149])</f>
        <v/>
      </c>
      <c r="EV41" t="str">
        <f>IF(Table4[[#This Row],[Column150]]=0,"",Table4[Column150])</f>
        <v/>
      </c>
      <c r="EW41" t="str">
        <f>IF(Table4[[#This Row],[Column151]]=0,"",Table4[Column151])</f>
        <v/>
      </c>
      <c r="EX41" t="str">
        <f>IF(Table4[[#This Row],[Column152]]=0,"",Table4[Column152])</f>
        <v/>
      </c>
      <c r="EY41" t="str">
        <f>IF(Table4[[#This Row],[Column153]]=0,"",Table4[Column153])</f>
        <v/>
      </c>
      <c r="EZ41" t="str">
        <f>IF(Table4[[#This Row],[Column154]]=0,"",Table4[Column154])</f>
        <v/>
      </c>
      <c r="FA41" t="str">
        <f>IF(Table4[[#This Row],[Column155]]=0,"",Table4[Column155])</f>
        <v/>
      </c>
      <c r="FB41" t="str">
        <f>IF(Table4[[#This Row],[Column156]]=0,"",Table4[Column156])</f>
        <v/>
      </c>
      <c r="FC41" t="str">
        <f>IF(Table4[[#This Row],[Column157]]=0,"",Table4[Column157])</f>
        <v/>
      </c>
      <c r="FD41" t="str">
        <f>IF(Table4[[#This Row],[Column158]]=0,"",Table4[Column158])</f>
        <v/>
      </c>
      <c r="FE41" t="str">
        <f>IF(Table4[[#This Row],[Column159]]=0,"",Table4[Column159])</f>
        <v/>
      </c>
      <c r="FF41" t="str">
        <f>IF(Table4[[#This Row],[Column160]]=0,"",Table4[Column160])</f>
        <v/>
      </c>
      <c r="FG41" t="str">
        <f>IF(Table4[[#This Row],[Column161]]=0,"",Table4[Column161])</f>
        <v/>
      </c>
      <c r="FH41" t="str">
        <f>IF(Table4[[#This Row],[Column162]]=0,"",Table4[Column162])</f>
        <v/>
      </c>
      <c r="FI41" t="str">
        <f>IF(Table4[[#This Row],[Column163]]=0,"",Table4[Column163])</f>
        <v/>
      </c>
      <c r="FJ41" t="str">
        <f>IF(Table4[[#This Row],[Column164]]=0,"",Table4[Column164])</f>
        <v/>
      </c>
      <c r="FK41" t="str">
        <f>IF(Table4[[#This Row],[Column165]]=0,"",Table4[Column165])</f>
        <v/>
      </c>
      <c r="FL41" t="str">
        <f>IF(Table4[[#This Row],[Column166]]=0,"",Table4[Column166])</f>
        <v/>
      </c>
      <c r="FM41" t="str">
        <f>IF(Table4[[#This Row],[Column167]]=0,"",Table4[Column167])</f>
        <v/>
      </c>
      <c r="FN41" t="str">
        <f>IF(Table4[[#This Row],[Column168]]=0,"",Table4[Column168])</f>
        <v/>
      </c>
      <c r="FO41" t="str">
        <f>IF(Table4[[#This Row],[Column169]]=0,"",Table4[Column169])</f>
        <v/>
      </c>
      <c r="FP41" t="str">
        <f>IF(Table4[[#This Row],[Column170]]=0,"",Table4[Column170])</f>
        <v/>
      </c>
      <c r="FQ41" t="str">
        <f>IF(Table4[[#This Row],[Column171]]=0,"",Table4[Column171])</f>
        <v/>
      </c>
      <c r="FR41" t="str">
        <f>IF(Table4[[#This Row],[Column172]]=0,"",Table4[Column172])</f>
        <v/>
      </c>
      <c r="FS41" t="str">
        <f>IF(Table4[[#This Row],[Column173]]=0,"",Table4[Column173])</f>
        <v/>
      </c>
      <c r="FT41" t="str">
        <f>IF(Table4[[#This Row],[Column174]]=0,"",Table4[Column174])</f>
        <v/>
      </c>
      <c r="FU41" t="str">
        <f>IF(Table4[[#This Row],[Column175]]=0,"",Table4[Column175])</f>
        <v/>
      </c>
      <c r="FV41" t="str">
        <f>IF(Table4[[#This Row],[Column176]]=0,"",Table4[Column176])</f>
        <v/>
      </c>
      <c r="FW41" t="str">
        <f>IF(Table4[[#This Row],[Column177]]=0,"",Table4[Column177])</f>
        <v/>
      </c>
      <c r="FX41" t="str">
        <f>IF(Table4[[#This Row],[Column178]]=0,"",Table4[Column178])</f>
        <v/>
      </c>
      <c r="FY41" t="str">
        <f>IF(Table4[[#This Row],[Column179]]=0,"",Table4[Column179])</f>
        <v/>
      </c>
      <c r="FZ41" t="str">
        <f>IF(Table4[[#This Row],[Column180]]=0,"",Table4[Column180])</f>
        <v/>
      </c>
      <c r="GA41" t="str">
        <f>IF(Table4[[#This Row],[Column181]]=0,"",Table4[Column181])</f>
        <v/>
      </c>
      <c r="GB41" t="str">
        <f>IF(Table4[[#This Row],[Column182]]=0,"",Table4[Column182])</f>
        <v/>
      </c>
      <c r="GC41" t="str">
        <f>IF(Table4[[#This Row],[Column183]]=0,"",Table4[Column183])</f>
        <v/>
      </c>
      <c r="GD41" t="str">
        <f>IF(Table4[[#This Row],[Column184]]=0,"",Table4[Column184])</f>
        <v/>
      </c>
      <c r="GE41" t="str">
        <f>IF(Table4[[#This Row],[Column185]]=0,"",Table4[Column185])</f>
        <v/>
      </c>
      <c r="GF41" t="str">
        <f>IF(Table4[[#This Row],[Column186]]=0,"",Table4[Column186])</f>
        <v/>
      </c>
      <c r="GG41" t="str">
        <f>IF(Table4[[#This Row],[Column187]]=0,"",Table4[Column187])</f>
        <v/>
      </c>
      <c r="GH41" t="str">
        <f>IF(Table4[[#This Row],[Column188]]=0,"",Table4[Column188])</f>
        <v/>
      </c>
      <c r="GI41" t="str">
        <f>IF(Table4[[#This Row],[Column189]]=0,"",Table4[Column189])</f>
        <v/>
      </c>
      <c r="GJ41" t="str">
        <f>IF(Table4[[#This Row],[Column190]]=0,"",Table4[Column190])</f>
        <v/>
      </c>
      <c r="GK41" t="str">
        <f>IF(Table4[[#This Row],[Column191]]=0,"",Table4[Column191])</f>
        <v/>
      </c>
      <c r="GL41" t="str">
        <f>IF(Table4[[#This Row],[Column192]]=0,"",Table4[Column192])</f>
        <v/>
      </c>
      <c r="GM41" t="str">
        <f>IF(Table4[[#This Row],[Column193]]=0,"",Table4[Column193])</f>
        <v/>
      </c>
      <c r="GN41" t="str">
        <f>IF(Table4[[#This Row],[Column194]]=0,"",Table4[Column194])</f>
        <v/>
      </c>
      <c r="GO41" t="str">
        <f>IF(Table4[[#This Row],[Column195]]=0,"",Table4[Column195])</f>
        <v/>
      </c>
      <c r="GP41" t="str">
        <f>IF(Table4[[#This Row],[Column196]]=0,"",Table4[Column196])</f>
        <v/>
      </c>
      <c r="GQ41" t="str">
        <f>IF(Table4[[#This Row],[Column197]]=0,"",Table4[Column197])</f>
        <v/>
      </c>
      <c r="GR41" t="str">
        <f>IF(Table4[[#This Row],[Column198]]=0,"",Table4[Column198])</f>
        <v/>
      </c>
      <c r="GS41" t="str">
        <f>IF(Table4[[#This Row],[Column199]]=0,"",Table4[Column199])</f>
        <v/>
      </c>
      <c r="GT41" t="str">
        <f>IF(Table4[[#This Row],[Column200]]=0,"",Table4[Column200])</f>
        <v/>
      </c>
      <c r="GU41" t="str">
        <f>IF(Table4[[#This Row],[Column201]]=0,"",Table4[Column201])</f>
        <v/>
      </c>
      <c r="GV41" t="str">
        <f>IF(Table4[[#This Row],[Column202]]=0,"",Table4[Column202])</f>
        <v/>
      </c>
      <c r="GW41" t="str">
        <f>IF(Table4[[#This Row],[Column203]]=0,"",Table4[Column203])</f>
        <v/>
      </c>
      <c r="GX41" t="str">
        <f>IF(Table4[[#This Row],[Conversions]]=0,"",Table4[Conversions])</f>
        <v/>
      </c>
      <c r="GY41" s="2" t="e">
        <f>Table43[[#This Row],[Conversions]]*B$2</f>
        <v>#VALUE!</v>
      </c>
      <c r="GZ41">
        <f>SUM(COUNTIF(Table43[[#This Row],[Path]:[Column203]],{"*e*","social"}))</f>
        <v>0</v>
      </c>
      <c r="HA41">
        <f>IF(Table43[[#This Row],[Path]]=A$2,1,0)</f>
        <v>0</v>
      </c>
      <c r="HB41">
        <f>IF(Table43[[#This Row],[Path]]=A$3,1,0)</f>
        <v>0</v>
      </c>
      <c r="HC41">
        <f>IF(Table43[[#This Row],[Path]]=A$4,1,0)</f>
        <v>0</v>
      </c>
      <c r="HD41">
        <f>IF(Table43[[#This Row],[Path]]=A$5,1,0)</f>
        <v>0</v>
      </c>
      <c r="HE41">
        <f>IF(Table43[[#This Row],[Path]]=A$6,1,0)</f>
        <v>0</v>
      </c>
      <c r="HF41">
        <f>IF(Table43[[#This Row],[Path]]=A$7,1,0)</f>
        <v>0</v>
      </c>
      <c r="HG41" s="1">
        <f>COUNTIF(Table43[[#This Row],[Path]:[Column203]],A$2)</f>
        <v>0</v>
      </c>
      <c r="HH41" s="1">
        <f>COUNTIF(Table43[[#This Row],[Path]:[Column203]],A$3)</f>
        <v>0</v>
      </c>
      <c r="HI41" s="1">
        <f>COUNTIF(Table43[[#This Row],[Path]:[Column203]],A$4)</f>
        <v>0</v>
      </c>
      <c r="HJ41" s="5">
        <f>COUNTIF(Table43[[#This Row],[Path]:[Column203]],A$5)</f>
        <v>0</v>
      </c>
      <c r="HK41" s="5">
        <f>COUNTIF(Table43[[#This Row],[Path]:[Column203]],A$6)</f>
        <v>0</v>
      </c>
      <c r="HL41" s="5">
        <f>COUNTIF(Table43[[#This Row],[Path]:[Column203]],A$7)</f>
        <v>0</v>
      </c>
      <c r="HM41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41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41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41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41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41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41" s="4" t="e">
        <f>Table43[[#This Row],[IncrementalOrganic Attribution Ratio]]*Table43[[#This Row],[Total Revenue]]</f>
        <v>#VALUE!</v>
      </c>
      <c r="HT41" s="4" t="e">
        <f>Table43[[#This Row],[BrandIntention Attribution Ratio]]*Table43[[#This Row],[Total Revenue]]</f>
        <v>#VALUE!</v>
      </c>
      <c r="HU41" s="4" t="e">
        <f>Table43[[#This Row],[Incrementalcpc Attribution Ratio]]*Table43[[#This Row],[Total Revenue]]</f>
        <v>#VALUE!</v>
      </c>
      <c r="HV41" s="4" t="e">
        <f>Table43[[#This Row],[Feeds Attribution Ratio]]*Table43[[#This Row],[Total Revenue]]</f>
        <v>#VALUE!</v>
      </c>
      <c r="HW41" s="4" t="e">
        <f>Table43[[#This Row],[Referrals Attribution Ratio]]*Table43[[#This Row],[Total Revenue]]</f>
        <v>#VALUE!</v>
      </c>
      <c r="HX41" s="4" t="e">
        <f>Table43[[#This Row],[Social Attribution Ratio]]*Table43[[#This Row],[Total Revenue]]</f>
        <v>#VALUE!</v>
      </c>
      <c r="HY41" s="18">
        <f>SUM(Table43[[#This Row],[IncrementalOrganic Attribution Ratio]:[Social Attribution Ratio]])</f>
        <v>0</v>
      </c>
    </row>
    <row r="42" spans="2:233" x14ac:dyDescent="0.25">
      <c r="B42" t="str">
        <f>IF(Table4[[#This Row],[Path]]=0,"",Table4[Path])</f>
        <v/>
      </c>
      <c r="C42" t="str">
        <f>IF(Table4[[#This Row],[Column1]]=0,"",Table4[Column1])</f>
        <v/>
      </c>
      <c r="D42" t="str">
        <f>IF(Table4[[#This Row],[Column2]]=0,"",Table4[Column2])</f>
        <v/>
      </c>
      <c r="E42" t="str">
        <f>IF(Table4[[#This Row],[Column3]]=0,"",Table4[Column3])</f>
        <v/>
      </c>
      <c r="F42" t="str">
        <f>IF(Table4[[#This Row],[Column4]]=0,"",Table4[Column4])</f>
        <v/>
      </c>
      <c r="G42" t="str">
        <f>IF(Table4[[#This Row],[Column5]]=0,"",Table4[Column5])</f>
        <v/>
      </c>
      <c r="H42" t="str">
        <f>IF(Table4[[#This Row],[Column6]]=0,"",Table4[Column6])</f>
        <v/>
      </c>
      <c r="I42" t="str">
        <f>IF(Table4[[#This Row],[Column7]]=0,"",Table4[Column7])</f>
        <v/>
      </c>
      <c r="J42" t="str">
        <f>IF(Table4[[#This Row],[Column8]]=0,"",Table4[Column8])</f>
        <v/>
      </c>
      <c r="K42" t="str">
        <f>IF(Table4[[#This Row],[Column9]]=0,"",Table4[Column9])</f>
        <v/>
      </c>
      <c r="L42" t="str">
        <f>IF(Table4[[#This Row],[Column10]]=0,"",Table4[Column10])</f>
        <v/>
      </c>
      <c r="M42" t="str">
        <f>IF(Table4[[#This Row],[Column11]]=0,"",Table4[Column11])</f>
        <v/>
      </c>
      <c r="N42" t="str">
        <f>IF(Table4[[#This Row],[Column12]]=0,"",Table4[Column12])</f>
        <v/>
      </c>
      <c r="O42" t="str">
        <f>IF(Table4[[#This Row],[Column13]]=0,"",Table4[Column13])</f>
        <v/>
      </c>
      <c r="P42" t="str">
        <f>IF(Table4[[#This Row],[Column14]]=0,"",Table4[Column14])</f>
        <v/>
      </c>
      <c r="Q42" t="str">
        <f>IF(Table4[[#This Row],[Column15]]=0,"",Table4[Column15])</f>
        <v/>
      </c>
      <c r="R42" t="str">
        <f>IF(Table4[[#This Row],[Column16]]=0,"",Table4[Column16])</f>
        <v/>
      </c>
      <c r="S42" t="str">
        <f>IF(Table4[[#This Row],[Column17]]=0,"",Table4[Column17])</f>
        <v/>
      </c>
      <c r="T42" t="str">
        <f>IF(Table4[[#This Row],[Column18]]=0,"",Table4[Column18])</f>
        <v/>
      </c>
      <c r="U42" t="str">
        <f>IF(Table4[[#This Row],[Column19]]=0,"",Table4[Column19])</f>
        <v/>
      </c>
      <c r="V42" t="str">
        <f>IF(Table4[[#This Row],[Column20]]=0,"",Table4[Column20])</f>
        <v/>
      </c>
      <c r="W42" t="str">
        <f>IF(Table4[[#This Row],[Column21]]=0,"",Table4[Column21])</f>
        <v/>
      </c>
      <c r="X42" t="str">
        <f>IF(Table4[[#This Row],[Column22]]=0,"",Table4[Column22])</f>
        <v/>
      </c>
      <c r="Y42" t="str">
        <f>IF(Table4[[#This Row],[Column23]]=0,"",Table4[Column23])</f>
        <v/>
      </c>
      <c r="Z42" t="str">
        <f>IF(Table4[[#This Row],[Column24]]=0,"",Table4[Column24])</f>
        <v/>
      </c>
      <c r="AA42" t="str">
        <f>IF(Table4[[#This Row],[Column25]]=0,"",Table4[Column25])</f>
        <v/>
      </c>
      <c r="AB42" t="str">
        <f>IF(Table4[[#This Row],[Column26]]=0,"",Table4[Column26])</f>
        <v/>
      </c>
      <c r="AC42" t="str">
        <f>IF(Table4[[#This Row],[Column27]]=0,"",Table4[Column27])</f>
        <v/>
      </c>
      <c r="AD42" t="str">
        <f>IF(Table4[[#This Row],[Column28]]=0,"",Table4[Column28])</f>
        <v/>
      </c>
      <c r="AE42" t="str">
        <f>IF(Table4[[#This Row],[Column29]]=0,"",Table4[Column29])</f>
        <v/>
      </c>
      <c r="AF42" t="str">
        <f>IF(Table4[[#This Row],[Column30]]=0,"",Table4[Column30])</f>
        <v/>
      </c>
      <c r="AG42" t="str">
        <f>IF(Table4[[#This Row],[Column31]]=0,"",Table4[Column31])</f>
        <v/>
      </c>
      <c r="AH42" t="str">
        <f>IF(Table4[[#This Row],[Column32]]=0,"",Table4[Column32])</f>
        <v/>
      </c>
      <c r="AI42" t="str">
        <f>IF(Table4[[#This Row],[Column33]]=0,"",Table4[Column33])</f>
        <v/>
      </c>
      <c r="AJ42" t="str">
        <f>IF(Table4[[#This Row],[Column34]]=0,"",Table4[Column34])</f>
        <v/>
      </c>
      <c r="AK42" t="str">
        <f>IF(Table4[[#This Row],[Column35]]=0,"",Table4[Column35])</f>
        <v/>
      </c>
      <c r="AL42" t="str">
        <f>IF(Table4[[#This Row],[Column36]]=0,"",Table4[Column36])</f>
        <v/>
      </c>
      <c r="AM42" t="str">
        <f>IF(Table4[[#This Row],[Column37]]=0,"",Table4[Column37])</f>
        <v/>
      </c>
      <c r="AN42" t="str">
        <f>IF(Table4[[#This Row],[Column38]]=0,"",Table4[Column38])</f>
        <v/>
      </c>
      <c r="AO42" t="str">
        <f>IF(Table4[[#This Row],[Column39]]=0,"",Table4[Column39])</f>
        <v/>
      </c>
      <c r="AP42" t="str">
        <f>IF(Table4[[#This Row],[Column40]]=0,"",Table4[Column40])</f>
        <v/>
      </c>
      <c r="AQ42" t="str">
        <f>IF(Table4[[#This Row],[Column41]]=0,"",Table4[Column41])</f>
        <v/>
      </c>
      <c r="AR42" t="str">
        <f>IF(Table4[[#This Row],[Column42]]=0,"",Table4[Column42])</f>
        <v/>
      </c>
      <c r="AS42" t="str">
        <f>IF(Table4[[#This Row],[Column43]]=0,"",Table4[Column43])</f>
        <v/>
      </c>
      <c r="AT42" t="str">
        <f>IF(Table4[[#This Row],[Column44]]=0,"",Table4[Column44])</f>
        <v/>
      </c>
      <c r="AU42" t="str">
        <f>IF(Table4[[#This Row],[Column45]]=0,"",Table4[Column45])</f>
        <v/>
      </c>
      <c r="AV42" t="str">
        <f>IF(Table4[[#This Row],[Column46]]=0,"",Table4[Column46])</f>
        <v/>
      </c>
      <c r="AW42" t="str">
        <f>IF(Table4[[#This Row],[Column47]]=0,"",Table4[Column47])</f>
        <v/>
      </c>
      <c r="AX42" t="str">
        <f>IF(Table4[[#This Row],[Column48]]=0,"",Table4[Column48])</f>
        <v/>
      </c>
      <c r="AY42" t="str">
        <f>IF(Table4[[#This Row],[Column49]]=0,"",Table4[Column49])</f>
        <v/>
      </c>
      <c r="AZ42" t="str">
        <f>IF(Table4[[#This Row],[Column50]]=0,"",Table4[Column50])</f>
        <v/>
      </c>
      <c r="BA42" t="str">
        <f>IF(Table4[[#This Row],[Column51]]=0,"",Table4[Column51])</f>
        <v/>
      </c>
      <c r="BB42" t="str">
        <f>IF(Table4[[#This Row],[Column52]]=0,"",Table4[Column52])</f>
        <v/>
      </c>
      <c r="BC42" t="str">
        <f>IF(Table4[[#This Row],[Column53]]=0,"",Table4[Column53])</f>
        <v/>
      </c>
      <c r="BD42" t="str">
        <f>IF(Table4[[#This Row],[Column54]]=0,"",Table4[Column54])</f>
        <v/>
      </c>
      <c r="BE42" t="str">
        <f>IF(Table4[[#This Row],[Column55]]=0,"",Table4[Column55])</f>
        <v/>
      </c>
      <c r="BF42" t="str">
        <f>IF(Table4[[#This Row],[Column56]]=0,"",Table4[Column56])</f>
        <v/>
      </c>
      <c r="BG42" t="str">
        <f>IF(Table4[[#This Row],[Column57]]=0,"",Table4[Column57])</f>
        <v/>
      </c>
      <c r="BH42" t="str">
        <f>IF(Table4[[#This Row],[Column58]]=0,"",Table4[Column58])</f>
        <v/>
      </c>
      <c r="BI42" t="str">
        <f>IF(Table4[[#This Row],[Column59]]=0,"",Table4[Column59])</f>
        <v/>
      </c>
      <c r="BJ42" t="str">
        <f>IF(Table4[[#This Row],[Column60]]=0,"",Table4[Column60])</f>
        <v/>
      </c>
      <c r="BK42" t="str">
        <f>IF(Table4[[#This Row],[Column61]]=0,"",Table4[Column61])</f>
        <v/>
      </c>
      <c r="BL42" t="str">
        <f>IF(Table4[[#This Row],[Column62]]=0,"",Table4[Column62])</f>
        <v/>
      </c>
      <c r="BM42" t="str">
        <f>IF(Table4[[#This Row],[Column63]]=0,"",Table4[Column63])</f>
        <v/>
      </c>
      <c r="BN42" t="str">
        <f>IF(Table4[[#This Row],[Column64]]=0,"",Table4[Column64])</f>
        <v/>
      </c>
      <c r="BO42" t="str">
        <f>IF(Table4[[#This Row],[Column65]]=0,"",Table4[Column65])</f>
        <v/>
      </c>
      <c r="BP42" t="str">
        <f>IF(Table4[[#This Row],[Column66]]=0,"",Table4[Column66])</f>
        <v/>
      </c>
      <c r="BQ42" t="str">
        <f>IF(Table4[[#This Row],[Column67]]=0,"",Table4[Column67])</f>
        <v/>
      </c>
      <c r="BR42" t="str">
        <f>IF(Table4[[#This Row],[Column68]]=0,"",Table4[Column68])</f>
        <v/>
      </c>
      <c r="BS42" t="str">
        <f>IF(Table4[[#This Row],[Column69]]=0,"",Table4[Column69])</f>
        <v/>
      </c>
      <c r="BT42" t="str">
        <f>IF(Table4[[#This Row],[Column70]]=0,"",Table4[Column70])</f>
        <v/>
      </c>
      <c r="BU42" t="str">
        <f>IF(Table4[[#This Row],[Column71]]=0,"",Table4[Column71])</f>
        <v/>
      </c>
      <c r="BV42" t="str">
        <f>IF(Table4[[#This Row],[Column72]]=0,"",Table4[Column72])</f>
        <v/>
      </c>
      <c r="BW42" t="str">
        <f>IF(Table4[[#This Row],[Column73]]=0,"",Table4[Column73])</f>
        <v/>
      </c>
      <c r="BX42" t="str">
        <f>IF(Table4[[#This Row],[Column74]]=0,"",Table4[Column74])</f>
        <v/>
      </c>
      <c r="BY42" t="str">
        <f>IF(Table4[[#This Row],[Column75]]=0,"",Table4[Column75])</f>
        <v/>
      </c>
      <c r="BZ42" t="str">
        <f>IF(Table4[[#This Row],[Column76]]=0,"",Table4[Column76])</f>
        <v/>
      </c>
      <c r="CA42" t="str">
        <f>IF(Table4[[#This Row],[Column77]]=0,"",Table4[Column77])</f>
        <v/>
      </c>
      <c r="CB42" t="str">
        <f>IF(Table4[[#This Row],[Column78]]=0,"",Table4[Column78])</f>
        <v/>
      </c>
      <c r="CC42" t="str">
        <f>IF(Table4[[#This Row],[Column79]]=0,"",Table4[Column79])</f>
        <v/>
      </c>
      <c r="CD42" t="str">
        <f>IF(Table4[[#This Row],[Column80]]=0,"",Table4[Column80])</f>
        <v/>
      </c>
      <c r="CE42" t="str">
        <f>IF(Table4[[#This Row],[Column81]]=0,"",Table4[Column81])</f>
        <v/>
      </c>
      <c r="CF42" t="str">
        <f>IF(Table4[[#This Row],[Column82]]=0,"",Table4[Column82])</f>
        <v/>
      </c>
      <c r="CG42" t="str">
        <f>IF(Table4[[#This Row],[Column83]]=0,"",Table4[Column83])</f>
        <v/>
      </c>
      <c r="CH42" t="str">
        <f>IF(Table4[[#This Row],[Column84]]=0,"",Table4[Column84])</f>
        <v/>
      </c>
      <c r="CI42" t="str">
        <f>IF(Table4[[#This Row],[Column85]]=0,"",Table4[Column85])</f>
        <v/>
      </c>
      <c r="CJ42" t="str">
        <f>IF(Table4[[#This Row],[Column86]]=0,"",Table4[Column86])</f>
        <v/>
      </c>
      <c r="CK42" t="str">
        <f>IF(Table4[[#This Row],[Column87]]=0,"",Table4[Column87])</f>
        <v/>
      </c>
      <c r="CL42" t="str">
        <f>IF(Table4[[#This Row],[Column88]]=0,"",Table4[Column88])</f>
        <v/>
      </c>
      <c r="CM42" t="str">
        <f>IF(Table4[[#This Row],[Column89]]=0,"",Table4[Column89])</f>
        <v/>
      </c>
      <c r="CN42" t="str">
        <f>IF(Table4[[#This Row],[Column90]]=0,"",Table4[Column90])</f>
        <v/>
      </c>
      <c r="CO42" t="str">
        <f>IF(Table4[[#This Row],[Column91]]=0,"",Table4[Column91])</f>
        <v/>
      </c>
      <c r="CP42" t="str">
        <f>IF(Table4[[#This Row],[Column92]]=0,"",Table4[Column92])</f>
        <v/>
      </c>
      <c r="CQ42" t="str">
        <f>IF(Table4[[#This Row],[Column93]]=0,"",Table4[Column93])</f>
        <v/>
      </c>
      <c r="CR42" t="str">
        <f>IF(Table4[[#This Row],[Column94]]=0,"",Table4[Column94])</f>
        <v/>
      </c>
      <c r="CS42" t="str">
        <f>IF(Table4[[#This Row],[Column95]]=0,"",Table4[Column95])</f>
        <v/>
      </c>
      <c r="CT42" t="str">
        <f>IF(Table4[[#This Row],[Column96]]=0,"",Table4[Column96])</f>
        <v/>
      </c>
      <c r="CU42" t="str">
        <f>IF(Table4[[#This Row],[Column97]]=0,"",Table4[Column97])</f>
        <v/>
      </c>
      <c r="CV42" t="str">
        <f>IF(Table4[[#This Row],[Column98]]=0,"",Table4[Column98])</f>
        <v/>
      </c>
      <c r="CW42" t="str">
        <f>IF(Table4[[#This Row],[Column99]]=0,"",Table4[Column99])</f>
        <v/>
      </c>
      <c r="CX42" t="str">
        <f>IF(Table4[[#This Row],[Column100]]=0,"",Table4[Column100])</f>
        <v/>
      </c>
      <c r="CY42" t="str">
        <f>IF(Table4[[#This Row],[Column101]]=0,"",Table4[Column101])</f>
        <v/>
      </c>
      <c r="CZ42" t="str">
        <f>IF(Table4[[#This Row],[Column102]]=0,"",Table4[Column102])</f>
        <v/>
      </c>
      <c r="DA42" t="str">
        <f>IF(Table4[[#This Row],[Column103]]=0,"",Table4[Column103])</f>
        <v/>
      </c>
      <c r="DB42" t="str">
        <f>IF(Table4[[#This Row],[Column104]]=0,"",Table4[Column104])</f>
        <v/>
      </c>
      <c r="DC42" t="str">
        <f>IF(Table4[[#This Row],[Column105]]=0,"",Table4[Column105])</f>
        <v/>
      </c>
      <c r="DD42" t="str">
        <f>IF(Table4[[#This Row],[Column106]]=0,"",Table4[Column106])</f>
        <v/>
      </c>
      <c r="DE42" t="str">
        <f>IF(Table4[[#This Row],[Column107]]=0,"",Table4[Column107])</f>
        <v/>
      </c>
      <c r="DF42" t="str">
        <f>IF(Table4[[#This Row],[Column108]]=0,"",Table4[Column108])</f>
        <v/>
      </c>
      <c r="DG42" t="str">
        <f>IF(Table4[[#This Row],[Column109]]=0,"",Table4[Column109])</f>
        <v/>
      </c>
      <c r="DH42" t="str">
        <f>IF(Table4[[#This Row],[Column110]]=0,"",Table4[Column110])</f>
        <v/>
      </c>
      <c r="DI42" t="str">
        <f>IF(Table4[[#This Row],[Column111]]=0,"",Table4[Column111])</f>
        <v/>
      </c>
      <c r="DJ42" t="str">
        <f>IF(Table4[[#This Row],[Column112]]=0,"",Table4[Column112])</f>
        <v/>
      </c>
      <c r="DK42" t="str">
        <f>IF(Table4[[#This Row],[Column113]]=0,"",Table4[Column113])</f>
        <v/>
      </c>
      <c r="DL42" t="str">
        <f>IF(Table4[[#This Row],[Column114]]=0,"",Table4[Column114])</f>
        <v/>
      </c>
      <c r="DM42" t="str">
        <f>IF(Table4[[#This Row],[Column115]]=0,"",Table4[Column115])</f>
        <v/>
      </c>
      <c r="DN42" t="str">
        <f>IF(Table4[[#This Row],[Column116]]=0,"",Table4[Column116])</f>
        <v/>
      </c>
      <c r="DO42" t="str">
        <f>IF(Table4[[#This Row],[Column117]]=0,"",Table4[Column117])</f>
        <v/>
      </c>
      <c r="DP42" t="str">
        <f>IF(Table4[[#This Row],[Column118]]=0,"",Table4[Column118])</f>
        <v/>
      </c>
      <c r="DQ42" t="str">
        <f>IF(Table4[[#This Row],[Column119]]=0,"",Table4[Column119])</f>
        <v/>
      </c>
      <c r="DR42" t="str">
        <f>IF(Table4[[#This Row],[Column120]]=0,"",Table4[Column120])</f>
        <v/>
      </c>
      <c r="DS42" t="str">
        <f>IF(Table4[[#This Row],[Column121]]=0,"",Table4[Column121])</f>
        <v/>
      </c>
      <c r="DT42" t="str">
        <f>IF(Table4[[#This Row],[Column122]]=0,"",Table4[Column122])</f>
        <v/>
      </c>
      <c r="DU42" t="str">
        <f>IF(Table4[[#This Row],[Column123]]=0,"",Table4[Column123])</f>
        <v/>
      </c>
      <c r="DV42" t="str">
        <f>IF(Table4[[#This Row],[Column124]]=0,"",Table4[Column124])</f>
        <v/>
      </c>
      <c r="DW42" t="str">
        <f>IF(Table4[[#This Row],[Column125]]=0,"",Table4[Column125])</f>
        <v/>
      </c>
      <c r="DX42" t="str">
        <f>IF(Table4[[#This Row],[Column126]]=0,"",Table4[Column126])</f>
        <v/>
      </c>
      <c r="DY42" t="str">
        <f>IF(Table4[[#This Row],[Column127]]=0,"",Table4[Column127])</f>
        <v/>
      </c>
      <c r="DZ42" t="str">
        <f>IF(Table4[[#This Row],[Column128]]=0,"",Table4[Column128])</f>
        <v/>
      </c>
      <c r="EA42" t="str">
        <f>IF(Table4[[#This Row],[Column129]]=0,"",Table4[Column129])</f>
        <v/>
      </c>
      <c r="EB42" t="str">
        <f>IF(Table4[[#This Row],[Column130]]=0,"",Table4[Column130])</f>
        <v/>
      </c>
      <c r="EC42" t="str">
        <f>IF(Table4[[#This Row],[Column131]]=0,"",Table4[Column131])</f>
        <v/>
      </c>
      <c r="ED42" t="str">
        <f>IF(Table4[[#This Row],[Column132]]=0,"",Table4[Column132])</f>
        <v/>
      </c>
      <c r="EE42" t="str">
        <f>IF(Table4[[#This Row],[Column133]]=0,"",Table4[Column133])</f>
        <v/>
      </c>
      <c r="EF42" t="str">
        <f>IF(Table4[[#This Row],[Column134]]=0,"",Table4[Column134])</f>
        <v/>
      </c>
      <c r="EG42" t="str">
        <f>IF(Table4[[#This Row],[Column135]]=0,"",Table4[Column135])</f>
        <v/>
      </c>
      <c r="EH42" t="str">
        <f>IF(Table4[[#This Row],[Column136]]=0,"",Table4[Column136])</f>
        <v/>
      </c>
      <c r="EI42" t="str">
        <f>IF(Table4[[#This Row],[Column137]]=0,"",Table4[Column137])</f>
        <v/>
      </c>
      <c r="EJ42" t="str">
        <f>IF(Table4[[#This Row],[Column138]]=0,"",Table4[Column138])</f>
        <v/>
      </c>
      <c r="EK42" t="str">
        <f>IF(Table4[[#This Row],[Column139]]=0,"",Table4[Column139])</f>
        <v/>
      </c>
      <c r="EL42" t="str">
        <f>IF(Table4[[#This Row],[Column140]]=0,"",Table4[Column140])</f>
        <v/>
      </c>
      <c r="EM42" t="str">
        <f>IF(Table4[[#This Row],[Column141]]=0,"",Table4[Column141])</f>
        <v/>
      </c>
      <c r="EN42" t="str">
        <f>IF(Table4[[#This Row],[Column142]]=0,"",Table4[Column142])</f>
        <v/>
      </c>
      <c r="EO42" t="str">
        <f>IF(Table4[[#This Row],[Column143]]=0,"",Table4[Column143])</f>
        <v/>
      </c>
      <c r="EP42" t="str">
        <f>IF(Table4[[#This Row],[Column144]]=0,"",Table4[Column144])</f>
        <v/>
      </c>
      <c r="EQ42" t="str">
        <f>IF(Table4[[#This Row],[Column145]]=0,"",Table4[Column145])</f>
        <v/>
      </c>
      <c r="ER42" t="str">
        <f>IF(Table4[[#This Row],[Column146]]=0,"",Table4[Column146])</f>
        <v/>
      </c>
      <c r="ES42" t="str">
        <f>IF(Table4[[#This Row],[Column147]]=0,"",Table4[Column147])</f>
        <v/>
      </c>
      <c r="ET42" t="str">
        <f>IF(Table4[[#This Row],[Column148]]=0,"",Table4[Column148])</f>
        <v/>
      </c>
      <c r="EU42" t="str">
        <f>IF(Table4[[#This Row],[Column149]]=0,"",Table4[Column149])</f>
        <v/>
      </c>
      <c r="EV42" t="str">
        <f>IF(Table4[[#This Row],[Column150]]=0,"",Table4[Column150])</f>
        <v/>
      </c>
      <c r="EW42" t="str">
        <f>IF(Table4[[#This Row],[Column151]]=0,"",Table4[Column151])</f>
        <v/>
      </c>
      <c r="EX42" t="str">
        <f>IF(Table4[[#This Row],[Column152]]=0,"",Table4[Column152])</f>
        <v/>
      </c>
      <c r="EY42" t="str">
        <f>IF(Table4[[#This Row],[Column153]]=0,"",Table4[Column153])</f>
        <v/>
      </c>
      <c r="EZ42" t="str">
        <f>IF(Table4[[#This Row],[Column154]]=0,"",Table4[Column154])</f>
        <v/>
      </c>
      <c r="FA42" t="str">
        <f>IF(Table4[[#This Row],[Column155]]=0,"",Table4[Column155])</f>
        <v/>
      </c>
      <c r="FB42" t="str">
        <f>IF(Table4[[#This Row],[Column156]]=0,"",Table4[Column156])</f>
        <v/>
      </c>
      <c r="FC42" t="str">
        <f>IF(Table4[[#This Row],[Column157]]=0,"",Table4[Column157])</f>
        <v/>
      </c>
      <c r="FD42" t="str">
        <f>IF(Table4[[#This Row],[Column158]]=0,"",Table4[Column158])</f>
        <v/>
      </c>
      <c r="FE42" t="str">
        <f>IF(Table4[[#This Row],[Column159]]=0,"",Table4[Column159])</f>
        <v/>
      </c>
      <c r="FF42" t="str">
        <f>IF(Table4[[#This Row],[Column160]]=0,"",Table4[Column160])</f>
        <v/>
      </c>
      <c r="FG42" t="str">
        <f>IF(Table4[[#This Row],[Column161]]=0,"",Table4[Column161])</f>
        <v/>
      </c>
      <c r="FH42" t="str">
        <f>IF(Table4[[#This Row],[Column162]]=0,"",Table4[Column162])</f>
        <v/>
      </c>
      <c r="FI42" t="str">
        <f>IF(Table4[[#This Row],[Column163]]=0,"",Table4[Column163])</f>
        <v/>
      </c>
      <c r="FJ42" t="str">
        <f>IF(Table4[[#This Row],[Column164]]=0,"",Table4[Column164])</f>
        <v/>
      </c>
      <c r="FK42" t="str">
        <f>IF(Table4[[#This Row],[Column165]]=0,"",Table4[Column165])</f>
        <v/>
      </c>
      <c r="FL42" t="str">
        <f>IF(Table4[[#This Row],[Column166]]=0,"",Table4[Column166])</f>
        <v/>
      </c>
      <c r="FM42" t="str">
        <f>IF(Table4[[#This Row],[Column167]]=0,"",Table4[Column167])</f>
        <v/>
      </c>
      <c r="FN42" t="str">
        <f>IF(Table4[[#This Row],[Column168]]=0,"",Table4[Column168])</f>
        <v/>
      </c>
      <c r="FO42" t="str">
        <f>IF(Table4[[#This Row],[Column169]]=0,"",Table4[Column169])</f>
        <v/>
      </c>
      <c r="FP42" t="str">
        <f>IF(Table4[[#This Row],[Column170]]=0,"",Table4[Column170])</f>
        <v/>
      </c>
      <c r="FQ42" t="str">
        <f>IF(Table4[[#This Row],[Column171]]=0,"",Table4[Column171])</f>
        <v/>
      </c>
      <c r="FR42" t="str">
        <f>IF(Table4[[#This Row],[Column172]]=0,"",Table4[Column172])</f>
        <v/>
      </c>
      <c r="FS42" t="str">
        <f>IF(Table4[[#This Row],[Column173]]=0,"",Table4[Column173])</f>
        <v/>
      </c>
      <c r="FT42" t="str">
        <f>IF(Table4[[#This Row],[Column174]]=0,"",Table4[Column174])</f>
        <v/>
      </c>
      <c r="FU42" t="str">
        <f>IF(Table4[[#This Row],[Column175]]=0,"",Table4[Column175])</f>
        <v/>
      </c>
      <c r="FV42" t="str">
        <f>IF(Table4[[#This Row],[Column176]]=0,"",Table4[Column176])</f>
        <v/>
      </c>
      <c r="FW42" t="str">
        <f>IF(Table4[[#This Row],[Column177]]=0,"",Table4[Column177])</f>
        <v/>
      </c>
      <c r="FX42" t="str">
        <f>IF(Table4[[#This Row],[Column178]]=0,"",Table4[Column178])</f>
        <v/>
      </c>
      <c r="FY42" t="str">
        <f>IF(Table4[[#This Row],[Column179]]=0,"",Table4[Column179])</f>
        <v/>
      </c>
      <c r="FZ42" t="str">
        <f>IF(Table4[[#This Row],[Column180]]=0,"",Table4[Column180])</f>
        <v/>
      </c>
      <c r="GA42" t="str">
        <f>IF(Table4[[#This Row],[Column181]]=0,"",Table4[Column181])</f>
        <v/>
      </c>
      <c r="GB42" t="str">
        <f>IF(Table4[[#This Row],[Column182]]=0,"",Table4[Column182])</f>
        <v/>
      </c>
      <c r="GC42" t="str">
        <f>IF(Table4[[#This Row],[Column183]]=0,"",Table4[Column183])</f>
        <v/>
      </c>
      <c r="GD42" t="str">
        <f>IF(Table4[[#This Row],[Column184]]=0,"",Table4[Column184])</f>
        <v/>
      </c>
      <c r="GE42" t="str">
        <f>IF(Table4[[#This Row],[Column185]]=0,"",Table4[Column185])</f>
        <v/>
      </c>
      <c r="GF42" t="str">
        <f>IF(Table4[[#This Row],[Column186]]=0,"",Table4[Column186])</f>
        <v/>
      </c>
      <c r="GG42" t="str">
        <f>IF(Table4[[#This Row],[Column187]]=0,"",Table4[Column187])</f>
        <v/>
      </c>
      <c r="GH42" t="str">
        <f>IF(Table4[[#This Row],[Column188]]=0,"",Table4[Column188])</f>
        <v/>
      </c>
      <c r="GI42" t="str">
        <f>IF(Table4[[#This Row],[Column189]]=0,"",Table4[Column189])</f>
        <v/>
      </c>
      <c r="GJ42" t="str">
        <f>IF(Table4[[#This Row],[Column190]]=0,"",Table4[Column190])</f>
        <v/>
      </c>
      <c r="GK42" t="str">
        <f>IF(Table4[[#This Row],[Column191]]=0,"",Table4[Column191])</f>
        <v/>
      </c>
      <c r="GL42" t="str">
        <f>IF(Table4[[#This Row],[Column192]]=0,"",Table4[Column192])</f>
        <v/>
      </c>
      <c r="GM42" t="str">
        <f>IF(Table4[[#This Row],[Column193]]=0,"",Table4[Column193])</f>
        <v/>
      </c>
      <c r="GN42" t="str">
        <f>IF(Table4[[#This Row],[Column194]]=0,"",Table4[Column194])</f>
        <v/>
      </c>
      <c r="GO42" t="str">
        <f>IF(Table4[[#This Row],[Column195]]=0,"",Table4[Column195])</f>
        <v/>
      </c>
      <c r="GP42" t="str">
        <f>IF(Table4[[#This Row],[Column196]]=0,"",Table4[Column196])</f>
        <v/>
      </c>
      <c r="GQ42" t="str">
        <f>IF(Table4[[#This Row],[Column197]]=0,"",Table4[Column197])</f>
        <v/>
      </c>
      <c r="GR42" t="str">
        <f>IF(Table4[[#This Row],[Column198]]=0,"",Table4[Column198])</f>
        <v/>
      </c>
      <c r="GS42" t="str">
        <f>IF(Table4[[#This Row],[Column199]]=0,"",Table4[Column199])</f>
        <v/>
      </c>
      <c r="GT42" t="str">
        <f>IF(Table4[[#This Row],[Column200]]=0,"",Table4[Column200])</f>
        <v/>
      </c>
      <c r="GU42" t="str">
        <f>IF(Table4[[#This Row],[Column201]]=0,"",Table4[Column201])</f>
        <v/>
      </c>
      <c r="GV42" t="str">
        <f>IF(Table4[[#This Row],[Column202]]=0,"",Table4[Column202])</f>
        <v/>
      </c>
      <c r="GW42" t="str">
        <f>IF(Table4[[#This Row],[Column203]]=0,"",Table4[Column203])</f>
        <v/>
      </c>
      <c r="GX42" t="str">
        <f>IF(Table4[[#This Row],[Conversions]]=0,"",Table4[Conversions])</f>
        <v/>
      </c>
      <c r="GY42" s="2" t="e">
        <f>Table43[[#This Row],[Conversions]]*B$2</f>
        <v>#VALUE!</v>
      </c>
      <c r="GZ42">
        <f>SUM(COUNTIF(Table43[[#This Row],[Path]:[Column203]],{"*e*","social"}))</f>
        <v>0</v>
      </c>
      <c r="HA42">
        <f>IF(Table43[[#This Row],[Path]]=A$2,1,0)</f>
        <v>0</v>
      </c>
      <c r="HB42">
        <f>IF(Table43[[#This Row],[Path]]=A$3,1,0)</f>
        <v>0</v>
      </c>
      <c r="HC42">
        <f>IF(Table43[[#This Row],[Path]]=A$4,1,0)</f>
        <v>0</v>
      </c>
      <c r="HD42">
        <f>IF(Table43[[#This Row],[Path]]=A$5,1,0)</f>
        <v>0</v>
      </c>
      <c r="HE42">
        <f>IF(Table43[[#This Row],[Path]]=A$6,1,0)</f>
        <v>0</v>
      </c>
      <c r="HF42">
        <f>IF(Table43[[#This Row],[Path]]=A$7,1,0)</f>
        <v>0</v>
      </c>
      <c r="HG42" s="1">
        <f>COUNTIF(Table43[[#This Row],[Path]:[Column203]],A$2)</f>
        <v>0</v>
      </c>
      <c r="HH42" s="1">
        <f>COUNTIF(Table43[[#This Row],[Path]:[Column203]],A$3)</f>
        <v>0</v>
      </c>
      <c r="HI42" s="1">
        <f>COUNTIF(Table43[[#This Row],[Path]:[Column203]],A$4)</f>
        <v>0</v>
      </c>
      <c r="HJ42" s="5">
        <f>COUNTIF(Table43[[#This Row],[Path]:[Column203]],A$5)</f>
        <v>0</v>
      </c>
      <c r="HK42" s="5">
        <f>COUNTIF(Table43[[#This Row],[Path]:[Column203]],A$6)</f>
        <v>0</v>
      </c>
      <c r="HL42" s="5">
        <f>COUNTIF(Table43[[#This Row],[Path]:[Column203]],A$7)</f>
        <v>0</v>
      </c>
      <c r="HM42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42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42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42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42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42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42" s="4" t="e">
        <f>Table43[[#This Row],[IncrementalOrganic Attribution Ratio]]*Table43[[#This Row],[Total Revenue]]</f>
        <v>#VALUE!</v>
      </c>
      <c r="HT42" s="4" t="e">
        <f>Table43[[#This Row],[BrandIntention Attribution Ratio]]*Table43[[#This Row],[Total Revenue]]</f>
        <v>#VALUE!</v>
      </c>
      <c r="HU42" s="4" t="e">
        <f>Table43[[#This Row],[Incrementalcpc Attribution Ratio]]*Table43[[#This Row],[Total Revenue]]</f>
        <v>#VALUE!</v>
      </c>
      <c r="HV42" s="4" t="e">
        <f>Table43[[#This Row],[Feeds Attribution Ratio]]*Table43[[#This Row],[Total Revenue]]</f>
        <v>#VALUE!</v>
      </c>
      <c r="HW42" s="4" t="e">
        <f>Table43[[#This Row],[Referrals Attribution Ratio]]*Table43[[#This Row],[Total Revenue]]</f>
        <v>#VALUE!</v>
      </c>
      <c r="HX42" s="4" t="e">
        <f>Table43[[#This Row],[Social Attribution Ratio]]*Table43[[#This Row],[Total Revenue]]</f>
        <v>#VALUE!</v>
      </c>
      <c r="HY42" s="18">
        <f>SUM(Table43[[#This Row],[IncrementalOrganic Attribution Ratio]:[Social Attribution Ratio]])</f>
        <v>0</v>
      </c>
    </row>
    <row r="43" spans="2:233" x14ac:dyDescent="0.25">
      <c r="B43" t="str">
        <f>IF(Table4[[#This Row],[Path]]=0,"",Table4[Path])</f>
        <v/>
      </c>
      <c r="C43" t="str">
        <f>IF(Table4[[#This Row],[Column1]]=0,"",Table4[Column1])</f>
        <v/>
      </c>
      <c r="D43" t="str">
        <f>IF(Table4[[#This Row],[Column2]]=0,"",Table4[Column2])</f>
        <v/>
      </c>
      <c r="E43" t="str">
        <f>IF(Table4[[#This Row],[Column3]]=0,"",Table4[Column3])</f>
        <v/>
      </c>
      <c r="F43" t="str">
        <f>IF(Table4[[#This Row],[Column4]]=0,"",Table4[Column4])</f>
        <v/>
      </c>
      <c r="G43" t="str">
        <f>IF(Table4[[#This Row],[Column5]]=0,"",Table4[Column5])</f>
        <v/>
      </c>
      <c r="H43" t="str">
        <f>IF(Table4[[#This Row],[Column6]]=0,"",Table4[Column6])</f>
        <v/>
      </c>
      <c r="I43" t="str">
        <f>IF(Table4[[#This Row],[Column7]]=0,"",Table4[Column7])</f>
        <v/>
      </c>
      <c r="J43" t="str">
        <f>IF(Table4[[#This Row],[Column8]]=0,"",Table4[Column8])</f>
        <v/>
      </c>
      <c r="K43" t="str">
        <f>IF(Table4[[#This Row],[Column9]]=0,"",Table4[Column9])</f>
        <v/>
      </c>
      <c r="L43" t="str">
        <f>IF(Table4[[#This Row],[Column10]]=0,"",Table4[Column10])</f>
        <v/>
      </c>
      <c r="M43" t="str">
        <f>IF(Table4[[#This Row],[Column11]]=0,"",Table4[Column11])</f>
        <v/>
      </c>
      <c r="N43" t="str">
        <f>IF(Table4[[#This Row],[Column12]]=0,"",Table4[Column12])</f>
        <v/>
      </c>
      <c r="O43" t="str">
        <f>IF(Table4[[#This Row],[Column13]]=0,"",Table4[Column13])</f>
        <v/>
      </c>
      <c r="P43" t="str">
        <f>IF(Table4[[#This Row],[Column14]]=0,"",Table4[Column14])</f>
        <v/>
      </c>
      <c r="Q43" t="str">
        <f>IF(Table4[[#This Row],[Column15]]=0,"",Table4[Column15])</f>
        <v/>
      </c>
      <c r="R43" t="str">
        <f>IF(Table4[[#This Row],[Column16]]=0,"",Table4[Column16])</f>
        <v/>
      </c>
      <c r="S43" t="str">
        <f>IF(Table4[[#This Row],[Column17]]=0,"",Table4[Column17])</f>
        <v/>
      </c>
      <c r="T43" t="str">
        <f>IF(Table4[[#This Row],[Column18]]=0,"",Table4[Column18])</f>
        <v/>
      </c>
      <c r="U43" t="str">
        <f>IF(Table4[[#This Row],[Column19]]=0,"",Table4[Column19])</f>
        <v/>
      </c>
      <c r="V43" t="str">
        <f>IF(Table4[[#This Row],[Column20]]=0,"",Table4[Column20])</f>
        <v/>
      </c>
      <c r="W43" t="str">
        <f>IF(Table4[[#This Row],[Column21]]=0,"",Table4[Column21])</f>
        <v/>
      </c>
      <c r="X43" t="str">
        <f>IF(Table4[[#This Row],[Column22]]=0,"",Table4[Column22])</f>
        <v/>
      </c>
      <c r="Y43" t="str">
        <f>IF(Table4[[#This Row],[Column23]]=0,"",Table4[Column23])</f>
        <v/>
      </c>
      <c r="Z43" t="str">
        <f>IF(Table4[[#This Row],[Column24]]=0,"",Table4[Column24])</f>
        <v/>
      </c>
      <c r="AA43" t="str">
        <f>IF(Table4[[#This Row],[Column25]]=0,"",Table4[Column25])</f>
        <v/>
      </c>
      <c r="AB43" t="str">
        <f>IF(Table4[[#This Row],[Column26]]=0,"",Table4[Column26])</f>
        <v/>
      </c>
      <c r="AC43" t="str">
        <f>IF(Table4[[#This Row],[Column27]]=0,"",Table4[Column27])</f>
        <v/>
      </c>
      <c r="AD43" t="str">
        <f>IF(Table4[[#This Row],[Column28]]=0,"",Table4[Column28])</f>
        <v/>
      </c>
      <c r="AE43" t="str">
        <f>IF(Table4[[#This Row],[Column29]]=0,"",Table4[Column29])</f>
        <v/>
      </c>
      <c r="AF43" t="str">
        <f>IF(Table4[[#This Row],[Column30]]=0,"",Table4[Column30])</f>
        <v/>
      </c>
      <c r="AG43" t="str">
        <f>IF(Table4[[#This Row],[Column31]]=0,"",Table4[Column31])</f>
        <v/>
      </c>
      <c r="AH43" t="str">
        <f>IF(Table4[[#This Row],[Column32]]=0,"",Table4[Column32])</f>
        <v/>
      </c>
      <c r="AI43" t="str">
        <f>IF(Table4[[#This Row],[Column33]]=0,"",Table4[Column33])</f>
        <v/>
      </c>
      <c r="AJ43" t="str">
        <f>IF(Table4[[#This Row],[Column34]]=0,"",Table4[Column34])</f>
        <v/>
      </c>
      <c r="AK43" t="str">
        <f>IF(Table4[[#This Row],[Column35]]=0,"",Table4[Column35])</f>
        <v/>
      </c>
      <c r="AL43" t="str">
        <f>IF(Table4[[#This Row],[Column36]]=0,"",Table4[Column36])</f>
        <v/>
      </c>
      <c r="AM43" t="str">
        <f>IF(Table4[[#This Row],[Column37]]=0,"",Table4[Column37])</f>
        <v/>
      </c>
      <c r="AN43" t="str">
        <f>IF(Table4[[#This Row],[Column38]]=0,"",Table4[Column38])</f>
        <v/>
      </c>
      <c r="AO43" t="str">
        <f>IF(Table4[[#This Row],[Column39]]=0,"",Table4[Column39])</f>
        <v/>
      </c>
      <c r="AP43" t="str">
        <f>IF(Table4[[#This Row],[Column40]]=0,"",Table4[Column40])</f>
        <v/>
      </c>
      <c r="AQ43" t="str">
        <f>IF(Table4[[#This Row],[Column41]]=0,"",Table4[Column41])</f>
        <v/>
      </c>
      <c r="AR43" t="str">
        <f>IF(Table4[[#This Row],[Column42]]=0,"",Table4[Column42])</f>
        <v/>
      </c>
      <c r="AS43" t="str">
        <f>IF(Table4[[#This Row],[Column43]]=0,"",Table4[Column43])</f>
        <v/>
      </c>
      <c r="AT43" t="str">
        <f>IF(Table4[[#This Row],[Column44]]=0,"",Table4[Column44])</f>
        <v/>
      </c>
      <c r="AU43" t="str">
        <f>IF(Table4[[#This Row],[Column45]]=0,"",Table4[Column45])</f>
        <v/>
      </c>
      <c r="AV43" t="str">
        <f>IF(Table4[[#This Row],[Column46]]=0,"",Table4[Column46])</f>
        <v/>
      </c>
      <c r="AW43" t="str">
        <f>IF(Table4[[#This Row],[Column47]]=0,"",Table4[Column47])</f>
        <v/>
      </c>
      <c r="AX43" t="str">
        <f>IF(Table4[[#This Row],[Column48]]=0,"",Table4[Column48])</f>
        <v/>
      </c>
      <c r="AY43" t="str">
        <f>IF(Table4[[#This Row],[Column49]]=0,"",Table4[Column49])</f>
        <v/>
      </c>
      <c r="AZ43" t="str">
        <f>IF(Table4[[#This Row],[Column50]]=0,"",Table4[Column50])</f>
        <v/>
      </c>
      <c r="BA43" t="str">
        <f>IF(Table4[[#This Row],[Column51]]=0,"",Table4[Column51])</f>
        <v/>
      </c>
      <c r="BB43" t="str">
        <f>IF(Table4[[#This Row],[Column52]]=0,"",Table4[Column52])</f>
        <v/>
      </c>
      <c r="BC43" t="str">
        <f>IF(Table4[[#This Row],[Column53]]=0,"",Table4[Column53])</f>
        <v/>
      </c>
      <c r="BD43" t="str">
        <f>IF(Table4[[#This Row],[Column54]]=0,"",Table4[Column54])</f>
        <v/>
      </c>
      <c r="BE43" t="str">
        <f>IF(Table4[[#This Row],[Column55]]=0,"",Table4[Column55])</f>
        <v/>
      </c>
      <c r="BF43" t="str">
        <f>IF(Table4[[#This Row],[Column56]]=0,"",Table4[Column56])</f>
        <v/>
      </c>
      <c r="BG43" t="str">
        <f>IF(Table4[[#This Row],[Column57]]=0,"",Table4[Column57])</f>
        <v/>
      </c>
      <c r="BH43" t="str">
        <f>IF(Table4[[#This Row],[Column58]]=0,"",Table4[Column58])</f>
        <v/>
      </c>
      <c r="BI43" t="str">
        <f>IF(Table4[[#This Row],[Column59]]=0,"",Table4[Column59])</f>
        <v/>
      </c>
      <c r="BJ43" t="str">
        <f>IF(Table4[[#This Row],[Column60]]=0,"",Table4[Column60])</f>
        <v/>
      </c>
      <c r="BK43" t="str">
        <f>IF(Table4[[#This Row],[Column61]]=0,"",Table4[Column61])</f>
        <v/>
      </c>
      <c r="BL43" t="str">
        <f>IF(Table4[[#This Row],[Column62]]=0,"",Table4[Column62])</f>
        <v/>
      </c>
      <c r="BM43" t="str">
        <f>IF(Table4[[#This Row],[Column63]]=0,"",Table4[Column63])</f>
        <v/>
      </c>
      <c r="BN43" t="str">
        <f>IF(Table4[[#This Row],[Column64]]=0,"",Table4[Column64])</f>
        <v/>
      </c>
      <c r="BO43" t="str">
        <f>IF(Table4[[#This Row],[Column65]]=0,"",Table4[Column65])</f>
        <v/>
      </c>
      <c r="BP43" t="str">
        <f>IF(Table4[[#This Row],[Column66]]=0,"",Table4[Column66])</f>
        <v/>
      </c>
      <c r="BQ43" t="str">
        <f>IF(Table4[[#This Row],[Column67]]=0,"",Table4[Column67])</f>
        <v/>
      </c>
      <c r="BR43" t="str">
        <f>IF(Table4[[#This Row],[Column68]]=0,"",Table4[Column68])</f>
        <v/>
      </c>
      <c r="BS43" t="str">
        <f>IF(Table4[[#This Row],[Column69]]=0,"",Table4[Column69])</f>
        <v/>
      </c>
      <c r="BT43" t="str">
        <f>IF(Table4[[#This Row],[Column70]]=0,"",Table4[Column70])</f>
        <v/>
      </c>
      <c r="BU43" t="str">
        <f>IF(Table4[[#This Row],[Column71]]=0,"",Table4[Column71])</f>
        <v/>
      </c>
      <c r="BV43" t="str">
        <f>IF(Table4[[#This Row],[Column72]]=0,"",Table4[Column72])</f>
        <v/>
      </c>
      <c r="BW43" t="str">
        <f>IF(Table4[[#This Row],[Column73]]=0,"",Table4[Column73])</f>
        <v/>
      </c>
      <c r="BX43" t="str">
        <f>IF(Table4[[#This Row],[Column74]]=0,"",Table4[Column74])</f>
        <v/>
      </c>
      <c r="BY43" t="str">
        <f>IF(Table4[[#This Row],[Column75]]=0,"",Table4[Column75])</f>
        <v/>
      </c>
      <c r="BZ43" t="str">
        <f>IF(Table4[[#This Row],[Column76]]=0,"",Table4[Column76])</f>
        <v/>
      </c>
      <c r="CA43" t="str">
        <f>IF(Table4[[#This Row],[Column77]]=0,"",Table4[Column77])</f>
        <v/>
      </c>
      <c r="CB43" t="str">
        <f>IF(Table4[[#This Row],[Column78]]=0,"",Table4[Column78])</f>
        <v/>
      </c>
      <c r="CC43" t="str">
        <f>IF(Table4[[#This Row],[Column79]]=0,"",Table4[Column79])</f>
        <v/>
      </c>
      <c r="CD43" t="str">
        <f>IF(Table4[[#This Row],[Column80]]=0,"",Table4[Column80])</f>
        <v/>
      </c>
      <c r="CE43" t="str">
        <f>IF(Table4[[#This Row],[Column81]]=0,"",Table4[Column81])</f>
        <v/>
      </c>
      <c r="CF43" t="str">
        <f>IF(Table4[[#This Row],[Column82]]=0,"",Table4[Column82])</f>
        <v/>
      </c>
      <c r="CG43" t="str">
        <f>IF(Table4[[#This Row],[Column83]]=0,"",Table4[Column83])</f>
        <v/>
      </c>
      <c r="CH43" t="str">
        <f>IF(Table4[[#This Row],[Column84]]=0,"",Table4[Column84])</f>
        <v/>
      </c>
      <c r="CI43" t="str">
        <f>IF(Table4[[#This Row],[Column85]]=0,"",Table4[Column85])</f>
        <v/>
      </c>
      <c r="CJ43" t="str">
        <f>IF(Table4[[#This Row],[Column86]]=0,"",Table4[Column86])</f>
        <v/>
      </c>
      <c r="CK43" t="str">
        <f>IF(Table4[[#This Row],[Column87]]=0,"",Table4[Column87])</f>
        <v/>
      </c>
      <c r="CL43" t="str">
        <f>IF(Table4[[#This Row],[Column88]]=0,"",Table4[Column88])</f>
        <v/>
      </c>
      <c r="CM43" t="str">
        <f>IF(Table4[[#This Row],[Column89]]=0,"",Table4[Column89])</f>
        <v/>
      </c>
      <c r="CN43" t="str">
        <f>IF(Table4[[#This Row],[Column90]]=0,"",Table4[Column90])</f>
        <v/>
      </c>
      <c r="CO43" t="str">
        <f>IF(Table4[[#This Row],[Column91]]=0,"",Table4[Column91])</f>
        <v/>
      </c>
      <c r="CP43" t="str">
        <f>IF(Table4[[#This Row],[Column92]]=0,"",Table4[Column92])</f>
        <v/>
      </c>
      <c r="CQ43" t="str">
        <f>IF(Table4[[#This Row],[Column93]]=0,"",Table4[Column93])</f>
        <v/>
      </c>
      <c r="CR43" t="str">
        <f>IF(Table4[[#This Row],[Column94]]=0,"",Table4[Column94])</f>
        <v/>
      </c>
      <c r="CS43" t="str">
        <f>IF(Table4[[#This Row],[Column95]]=0,"",Table4[Column95])</f>
        <v/>
      </c>
      <c r="CT43" t="str">
        <f>IF(Table4[[#This Row],[Column96]]=0,"",Table4[Column96])</f>
        <v/>
      </c>
      <c r="CU43" t="str">
        <f>IF(Table4[[#This Row],[Column97]]=0,"",Table4[Column97])</f>
        <v/>
      </c>
      <c r="CV43" t="str">
        <f>IF(Table4[[#This Row],[Column98]]=0,"",Table4[Column98])</f>
        <v/>
      </c>
      <c r="CW43" t="str">
        <f>IF(Table4[[#This Row],[Column99]]=0,"",Table4[Column99])</f>
        <v/>
      </c>
      <c r="CX43" t="str">
        <f>IF(Table4[[#This Row],[Column100]]=0,"",Table4[Column100])</f>
        <v/>
      </c>
      <c r="CY43" t="str">
        <f>IF(Table4[[#This Row],[Column101]]=0,"",Table4[Column101])</f>
        <v/>
      </c>
      <c r="CZ43" t="str">
        <f>IF(Table4[[#This Row],[Column102]]=0,"",Table4[Column102])</f>
        <v/>
      </c>
      <c r="DA43" t="str">
        <f>IF(Table4[[#This Row],[Column103]]=0,"",Table4[Column103])</f>
        <v/>
      </c>
      <c r="DB43" t="str">
        <f>IF(Table4[[#This Row],[Column104]]=0,"",Table4[Column104])</f>
        <v/>
      </c>
      <c r="DC43" t="str">
        <f>IF(Table4[[#This Row],[Column105]]=0,"",Table4[Column105])</f>
        <v/>
      </c>
      <c r="DD43" t="str">
        <f>IF(Table4[[#This Row],[Column106]]=0,"",Table4[Column106])</f>
        <v/>
      </c>
      <c r="DE43" t="str">
        <f>IF(Table4[[#This Row],[Column107]]=0,"",Table4[Column107])</f>
        <v/>
      </c>
      <c r="DF43" t="str">
        <f>IF(Table4[[#This Row],[Column108]]=0,"",Table4[Column108])</f>
        <v/>
      </c>
      <c r="DG43" t="str">
        <f>IF(Table4[[#This Row],[Column109]]=0,"",Table4[Column109])</f>
        <v/>
      </c>
      <c r="DH43" t="str">
        <f>IF(Table4[[#This Row],[Column110]]=0,"",Table4[Column110])</f>
        <v/>
      </c>
      <c r="DI43" t="str">
        <f>IF(Table4[[#This Row],[Column111]]=0,"",Table4[Column111])</f>
        <v/>
      </c>
      <c r="DJ43" t="str">
        <f>IF(Table4[[#This Row],[Column112]]=0,"",Table4[Column112])</f>
        <v/>
      </c>
      <c r="DK43" t="str">
        <f>IF(Table4[[#This Row],[Column113]]=0,"",Table4[Column113])</f>
        <v/>
      </c>
      <c r="DL43" t="str">
        <f>IF(Table4[[#This Row],[Column114]]=0,"",Table4[Column114])</f>
        <v/>
      </c>
      <c r="DM43" t="str">
        <f>IF(Table4[[#This Row],[Column115]]=0,"",Table4[Column115])</f>
        <v/>
      </c>
      <c r="DN43" t="str">
        <f>IF(Table4[[#This Row],[Column116]]=0,"",Table4[Column116])</f>
        <v/>
      </c>
      <c r="DO43" t="str">
        <f>IF(Table4[[#This Row],[Column117]]=0,"",Table4[Column117])</f>
        <v/>
      </c>
      <c r="DP43" t="str">
        <f>IF(Table4[[#This Row],[Column118]]=0,"",Table4[Column118])</f>
        <v/>
      </c>
      <c r="DQ43" t="str">
        <f>IF(Table4[[#This Row],[Column119]]=0,"",Table4[Column119])</f>
        <v/>
      </c>
      <c r="DR43" t="str">
        <f>IF(Table4[[#This Row],[Column120]]=0,"",Table4[Column120])</f>
        <v/>
      </c>
      <c r="DS43" t="str">
        <f>IF(Table4[[#This Row],[Column121]]=0,"",Table4[Column121])</f>
        <v/>
      </c>
      <c r="DT43" t="str">
        <f>IF(Table4[[#This Row],[Column122]]=0,"",Table4[Column122])</f>
        <v/>
      </c>
      <c r="DU43" t="str">
        <f>IF(Table4[[#This Row],[Column123]]=0,"",Table4[Column123])</f>
        <v/>
      </c>
      <c r="DV43" t="str">
        <f>IF(Table4[[#This Row],[Column124]]=0,"",Table4[Column124])</f>
        <v/>
      </c>
      <c r="DW43" t="str">
        <f>IF(Table4[[#This Row],[Column125]]=0,"",Table4[Column125])</f>
        <v/>
      </c>
      <c r="DX43" t="str">
        <f>IF(Table4[[#This Row],[Column126]]=0,"",Table4[Column126])</f>
        <v/>
      </c>
      <c r="DY43" t="str">
        <f>IF(Table4[[#This Row],[Column127]]=0,"",Table4[Column127])</f>
        <v/>
      </c>
      <c r="DZ43" t="str">
        <f>IF(Table4[[#This Row],[Column128]]=0,"",Table4[Column128])</f>
        <v/>
      </c>
      <c r="EA43" t="str">
        <f>IF(Table4[[#This Row],[Column129]]=0,"",Table4[Column129])</f>
        <v/>
      </c>
      <c r="EB43" t="str">
        <f>IF(Table4[[#This Row],[Column130]]=0,"",Table4[Column130])</f>
        <v/>
      </c>
      <c r="EC43" t="str">
        <f>IF(Table4[[#This Row],[Column131]]=0,"",Table4[Column131])</f>
        <v/>
      </c>
      <c r="ED43" t="str">
        <f>IF(Table4[[#This Row],[Column132]]=0,"",Table4[Column132])</f>
        <v/>
      </c>
      <c r="EE43" t="str">
        <f>IF(Table4[[#This Row],[Column133]]=0,"",Table4[Column133])</f>
        <v/>
      </c>
      <c r="EF43" t="str">
        <f>IF(Table4[[#This Row],[Column134]]=0,"",Table4[Column134])</f>
        <v/>
      </c>
      <c r="EG43" t="str">
        <f>IF(Table4[[#This Row],[Column135]]=0,"",Table4[Column135])</f>
        <v/>
      </c>
      <c r="EH43" t="str">
        <f>IF(Table4[[#This Row],[Column136]]=0,"",Table4[Column136])</f>
        <v/>
      </c>
      <c r="EI43" t="str">
        <f>IF(Table4[[#This Row],[Column137]]=0,"",Table4[Column137])</f>
        <v/>
      </c>
      <c r="EJ43" t="str">
        <f>IF(Table4[[#This Row],[Column138]]=0,"",Table4[Column138])</f>
        <v/>
      </c>
      <c r="EK43" t="str">
        <f>IF(Table4[[#This Row],[Column139]]=0,"",Table4[Column139])</f>
        <v/>
      </c>
      <c r="EL43" t="str">
        <f>IF(Table4[[#This Row],[Column140]]=0,"",Table4[Column140])</f>
        <v/>
      </c>
      <c r="EM43" t="str">
        <f>IF(Table4[[#This Row],[Column141]]=0,"",Table4[Column141])</f>
        <v/>
      </c>
      <c r="EN43" t="str">
        <f>IF(Table4[[#This Row],[Column142]]=0,"",Table4[Column142])</f>
        <v/>
      </c>
      <c r="EO43" t="str">
        <f>IF(Table4[[#This Row],[Column143]]=0,"",Table4[Column143])</f>
        <v/>
      </c>
      <c r="EP43" t="str">
        <f>IF(Table4[[#This Row],[Column144]]=0,"",Table4[Column144])</f>
        <v/>
      </c>
      <c r="EQ43" t="str">
        <f>IF(Table4[[#This Row],[Column145]]=0,"",Table4[Column145])</f>
        <v/>
      </c>
      <c r="ER43" t="str">
        <f>IF(Table4[[#This Row],[Column146]]=0,"",Table4[Column146])</f>
        <v/>
      </c>
      <c r="ES43" t="str">
        <f>IF(Table4[[#This Row],[Column147]]=0,"",Table4[Column147])</f>
        <v/>
      </c>
      <c r="ET43" t="str">
        <f>IF(Table4[[#This Row],[Column148]]=0,"",Table4[Column148])</f>
        <v/>
      </c>
      <c r="EU43" t="str">
        <f>IF(Table4[[#This Row],[Column149]]=0,"",Table4[Column149])</f>
        <v/>
      </c>
      <c r="EV43" t="str">
        <f>IF(Table4[[#This Row],[Column150]]=0,"",Table4[Column150])</f>
        <v/>
      </c>
      <c r="EW43" t="str">
        <f>IF(Table4[[#This Row],[Column151]]=0,"",Table4[Column151])</f>
        <v/>
      </c>
      <c r="EX43" t="str">
        <f>IF(Table4[[#This Row],[Column152]]=0,"",Table4[Column152])</f>
        <v/>
      </c>
      <c r="EY43" t="str">
        <f>IF(Table4[[#This Row],[Column153]]=0,"",Table4[Column153])</f>
        <v/>
      </c>
      <c r="EZ43" t="str">
        <f>IF(Table4[[#This Row],[Column154]]=0,"",Table4[Column154])</f>
        <v/>
      </c>
      <c r="FA43" t="str">
        <f>IF(Table4[[#This Row],[Column155]]=0,"",Table4[Column155])</f>
        <v/>
      </c>
      <c r="FB43" t="str">
        <f>IF(Table4[[#This Row],[Column156]]=0,"",Table4[Column156])</f>
        <v/>
      </c>
      <c r="FC43" t="str">
        <f>IF(Table4[[#This Row],[Column157]]=0,"",Table4[Column157])</f>
        <v/>
      </c>
      <c r="FD43" t="str">
        <f>IF(Table4[[#This Row],[Column158]]=0,"",Table4[Column158])</f>
        <v/>
      </c>
      <c r="FE43" t="str">
        <f>IF(Table4[[#This Row],[Column159]]=0,"",Table4[Column159])</f>
        <v/>
      </c>
      <c r="FF43" t="str">
        <f>IF(Table4[[#This Row],[Column160]]=0,"",Table4[Column160])</f>
        <v/>
      </c>
      <c r="FG43" t="str">
        <f>IF(Table4[[#This Row],[Column161]]=0,"",Table4[Column161])</f>
        <v/>
      </c>
      <c r="FH43" t="str">
        <f>IF(Table4[[#This Row],[Column162]]=0,"",Table4[Column162])</f>
        <v/>
      </c>
      <c r="FI43" t="str">
        <f>IF(Table4[[#This Row],[Column163]]=0,"",Table4[Column163])</f>
        <v/>
      </c>
      <c r="FJ43" t="str">
        <f>IF(Table4[[#This Row],[Column164]]=0,"",Table4[Column164])</f>
        <v/>
      </c>
      <c r="FK43" t="str">
        <f>IF(Table4[[#This Row],[Column165]]=0,"",Table4[Column165])</f>
        <v/>
      </c>
      <c r="FL43" t="str">
        <f>IF(Table4[[#This Row],[Column166]]=0,"",Table4[Column166])</f>
        <v/>
      </c>
      <c r="FM43" t="str">
        <f>IF(Table4[[#This Row],[Column167]]=0,"",Table4[Column167])</f>
        <v/>
      </c>
      <c r="FN43" t="str">
        <f>IF(Table4[[#This Row],[Column168]]=0,"",Table4[Column168])</f>
        <v/>
      </c>
      <c r="FO43" t="str">
        <f>IF(Table4[[#This Row],[Column169]]=0,"",Table4[Column169])</f>
        <v/>
      </c>
      <c r="FP43" t="str">
        <f>IF(Table4[[#This Row],[Column170]]=0,"",Table4[Column170])</f>
        <v/>
      </c>
      <c r="FQ43" t="str">
        <f>IF(Table4[[#This Row],[Column171]]=0,"",Table4[Column171])</f>
        <v/>
      </c>
      <c r="FR43" t="str">
        <f>IF(Table4[[#This Row],[Column172]]=0,"",Table4[Column172])</f>
        <v/>
      </c>
      <c r="FS43" t="str">
        <f>IF(Table4[[#This Row],[Column173]]=0,"",Table4[Column173])</f>
        <v/>
      </c>
      <c r="FT43" t="str">
        <f>IF(Table4[[#This Row],[Column174]]=0,"",Table4[Column174])</f>
        <v/>
      </c>
      <c r="FU43" t="str">
        <f>IF(Table4[[#This Row],[Column175]]=0,"",Table4[Column175])</f>
        <v/>
      </c>
      <c r="FV43" t="str">
        <f>IF(Table4[[#This Row],[Column176]]=0,"",Table4[Column176])</f>
        <v/>
      </c>
      <c r="FW43" t="str">
        <f>IF(Table4[[#This Row],[Column177]]=0,"",Table4[Column177])</f>
        <v/>
      </c>
      <c r="FX43" t="str">
        <f>IF(Table4[[#This Row],[Column178]]=0,"",Table4[Column178])</f>
        <v/>
      </c>
      <c r="FY43" t="str">
        <f>IF(Table4[[#This Row],[Column179]]=0,"",Table4[Column179])</f>
        <v/>
      </c>
      <c r="FZ43" t="str">
        <f>IF(Table4[[#This Row],[Column180]]=0,"",Table4[Column180])</f>
        <v/>
      </c>
      <c r="GA43" t="str">
        <f>IF(Table4[[#This Row],[Column181]]=0,"",Table4[Column181])</f>
        <v/>
      </c>
      <c r="GB43" t="str">
        <f>IF(Table4[[#This Row],[Column182]]=0,"",Table4[Column182])</f>
        <v/>
      </c>
      <c r="GC43" t="str">
        <f>IF(Table4[[#This Row],[Column183]]=0,"",Table4[Column183])</f>
        <v/>
      </c>
      <c r="GD43" t="str">
        <f>IF(Table4[[#This Row],[Column184]]=0,"",Table4[Column184])</f>
        <v/>
      </c>
      <c r="GE43" t="str">
        <f>IF(Table4[[#This Row],[Column185]]=0,"",Table4[Column185])</f>
        <v/>
      </c>
      <c r="GF43" t="str">
        <f>IF(Table4[[#This Row],[Column186]]=0,"",Table4[Column186])</f>
        <v/>
      </c>
      <c r="GG43" t="str">
        <f>IF(Table4[[#This Row],[Column187]]=0,"",Table4[Column187])</f>
        <v/>
      </c>
      <c r="GH43" t="str">
        <f>IF(Table4[[#This Row],[Column188]]=0,"",Table4[Column188])</f>
        <v/>
      </c>
      <c r="GI43" t="str">
        <f>IF(Table4[[#This Row],[Column189]]=0,"",Table4[Column189])</f>
        <v/>
      </c>
      <c r="GJ43" t="str">
        <f>IF(Table4[[#This Row],[Column190]]=0,"",Table4[Column190])</f>
        <v/>
      </c>
      <c r="GK43" t="str">
        <f>IF(Table4[[#This Row],[Column191]]=0,"",Table4[Column191])</f>
        <v/>
      </c>
      <c r="GL43" t="str">
        <f>IF(Table4[[#This Row],[Column192]]=0,"",Table4[Column192])</f>
        <v/>
      </c>
      <c r="GM43" t="str">
        <f>IF(Table4[[#This Row],[Column193]]=0,"",Table4[Column193])</f>
        <v/>
      </c>
      <c r="GN43" t="str">
        <f>IF(Table4[[#This Row],[Column194]]=0,"",Table4[Column194])</f>
        <v/>
      </c>
      <c r="GO43" t="str">
        <f>IF(Table4[[#This Row],[Column195]]=0,"",Table4[Column195])</f>
        <v/>
      </c>
      <c r="GP43" t="str">
        <f>IF(Table4[[#This Row],[Column196]]=0,"",Table4[Column196])</f>
        <v/>
      </c>
      <c r="GQ43" t="str">
        <f>IF(Table4[[#This Row],[Column197]]=0,"",Table4[Column197])</f>
        <v/>
      </c>
      <c r="GR43" t="str">
        <f>IF(Table4[[#This Row],[Column198]]=0,"",Table4[Column198])</f>
        <v/>
      </c>
      <c r="GS43" t="str">
        <f>IF(Table4[[#This Row],[Column199]]=0,"",Table4[Column199])</f>
        <v/>
      </c>
      <c r="GT43" t="str">
        <f>IF(Table4[[#This Row],[Column200]]=0,"",Table4[Column200])</f>
        <v/>
      </c>
      <c r="GU43" t="str">
        <f>IF(Table4[[#This Row],[Column201]]=0,"",Table4[Column201])</f>
        <v/>
      </c>
      <c r="GV43" t="str">
        <f>IF(Table4[[#This Row],[Column202]]=0,"",Table4[Column202])</f>
        <v/>
      </c>
      <c r="GW43" t="str">
        <f>IF(Table4[[#This Row],[Column203]]=0,"",Table4[Column203])</f>
        <v/>
      </c>
      <c r="GX43" t="str">
        <f>IF(Table4[[#This Row],[Conversions]]=0,"",Table4[Conversions])</f>
        <v/>
      </c>
      <c r="GY43" s="2" t="e">
        <f>Table43[[#This Row],[Conversions]]*B$2</f>
        <v>#VALUE!</v>
      </c>
      <c r="GZ43">
        <f>SUM(COUNTIF(Table43[[#This Row],[Path]:[Column203]],{"*e*","social"}))</f>
        <v>0</v>
      </c>
      <c r="HA43">
        <f>IF(Table43[[#This Row],[Path]]=A$2,1,0)</f>
        <v>0</v>
      </c>
      <c r="HB43">
        <f>IF(Table43[[#This Row],[Path]]=A$3,1,0)</f>
        <v>0</v>
      </c>
      <c r="HC43">
        <f>IF(Table43[[#This Row],[Path]]=A$4,1,0)</f>
        <v>0</v>
      </c>
      <c r="HD43">
        <f>IF(Table43[[#This Row],[Path]]=A$5,1,0)</f>
        <v>0</v>
      </c>
      <c r="HE43">
        <f>IF(Table43[[#This Row],[Path]]=A$6,1,0)</f>
        <v>0</v>
      </c>
      <c r="HF43">
        <f>IF(Table43[[#This Row],[Path]]=A$7,1,0)</f>
        <v>0</v>
      </c>
      <c r="HG43" s="1">
        <f>COUNTIF(Table43[[#This Row],[Path]:[Column203]],A$2)</f>
        <v>0</v>
      </c>
      <c r="HH43" s="1">
        <f>COUNTIF(Table43[[#This Row],[Path]:[Column203]],A$3)</f>
        <v>0</v>
      </c>
      <c r="HI43" s="1">
        <f>COUNTIF(Table43[[#This Row],[Path]:[Column203]],A$4)</f>
        <v>0</v>
      </c>
      <c r="HJ43" s="5">
        <f>COUNTIF(Table43[[#This Row],[Path]:[Column203]],A$5)</f>
        <v>0</v>
      </c>
      <c r="HK43" s="5">
        <f>COUNTIF(Table43[[#This Row],[Path]:[Column203]],A$6)</f>
        <v>0</v>
      </c>
      <c r="HL43" s="5">
        <f>COUNTIF(Table43[[#This Row],[Path]:[Column203]],A$7)</f>
        <v>0</v>
      </c>
      <c r="HM43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43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43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43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43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43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43" s="4" t="e">
        <f>Table43[[#This Row],[IncrementalOrganic Attribution Ratio]]*Table43[[#This Row],[Total Revenue]]</f>
        <v>#VALUE!</v>
      </c>
      <c r="HT43" s="4" t="e">
        <f>Table43[[#This Row],[BrandIntention Attribution Ratio]]*Table43[[#This Row],[Total Revenue]]</f>
        <v>#VALUE!</v>
      </c>
      <c r="HU43" s="4" t="e">
        <f>Table43[[#This Row],[Incrementalcpc Attribution Ratio]]*Table43[[#This Row],[Total Revenue]]</f>
        <v>#VALUE!</v>
      </c>
      <c r="HV43" s="4" t="e">
        <f>Table43[[#This Row],[Feeds Attribution Ratio]]*Table43[[#This Row],[Total Revenue]]</f>
        <v>#VALUE!</v>
      </c>
      <c r="HW43" s="4" t="e">
        <f>Table43[[#This Row],[Referrals Attribution Ratio]]*Table43[[#This Row],[Total Revenue]]</f>
        <v>#VALUE!</v>
      </c>
      <c r="HX43" s="4" t="e">
        <f>Table43[[#This Row],[Social Attribution Ratio]]*Table43[[#This Row],[Total Revenue]]</f>
        <v>#VALUE!</v>
      </c>
      <c r="HY43" s="18">
        <f>SUM(Table43[[#This Row],[IncrementalOrganic Attribution Ratio]:[Social Attribution Ratio]])</f>
        <v>0</v>
      </c>
    </row>
    <row r="44" spans="2:233" x14ac:dyDescent="0.25">
      <c r="B44" t="str">
        <f>IF(Table4[[#This Row],[Path]]=0,"",Table4[Path])</f>
        <v/>
      </c>
      <c r="C44" t="str">
        <f>IF(Table4[[#This Row],[Column1]]=0,"",Table4[Column1])</f>
        <v/>
      </c>
      <c r="D44" t="str">
        <f>IF(Table4[[#This Row],[Column2]]=0,"",Table4[Column2])</f>
        <v/>
      </c>
      <c r="E44" t="str">
        <f>IF(Table4[[#This Row],[Column3]]=0,"",Table4[Column3])</f>
        <v/>
      </c>
      <c r="F44" t="str">
        <f>IF(Table4[[#This Row],[Column4]]=0,"",Table4[Column4])</f>
        <v/>
      </c>
      <c r="G44" t="str">
        <f>IF(Table4[[#This Row],[Column5]]=0,"",Table4[Column5])</f>
        <v/>
      </c>
      <c r="H44" t="str">
        <f>IF(Table4[[#This Row],[Column6]]=0,"",Table4[Column6])</f>
        <v/>
      </c>
      <c r="I44" t="str">
        <f>IF(Table4[[#This Row],[Column7]]=0,"",Table4[Column7])</f>
        <v/>
      </c>
      <c r="J44" t="str">
        <f>IF(Table4[[#This Row],[Column8]]=0,"",Table4[Column8])</f>
        <v/>
      </c>
      <c r="K44" t="str">
        <f>IF(Table4[[#This Row],[Column9]]=0,"",Table4[Column9])</f>
        <v/>
      </c>
      <c r="L44" t="str">
        <f>IF(Table4[[#This Row],[Column10]]=0,"",Table4[Column10])</f>
        <v/>
      </c>
      <c r="M44" t="str">
        <f>IF(Table4[[#This Row],[Column11]]=0,"",Table4[Column11])</f>
        <v/>
      </c>
      <c r="N44" t="str">
        <f>IF(Table4[[#This Row],[Column12]]=0,"",Table4[Column12])</f>
        <v/>
      </c>
      <c r="O44" t="str">
        <f>IF(Table4[[#This Row],[Column13]]=0,"",Table4[Column13])</f>
        <v/>
      </c>
      <c r="P44" t="str">
        <f>IF(Table4[[#This Row],[Column14]]=0,"",Table4[Column14])</f>
        <v/>
      </c>
      <c r="Q44" t="str">
        <f>IF(Table4[[#This Row],[Column15]]=0,"",Table4[Column15])</f>
        <v/>
      </c>
      <c r="R44" t="str">
        <f>IF(Table4[[#This Row],[Column16]]=0,"",Table4[Column16])</f>
        <v/>
      </c>
      <c r="S44" t="str">
        <f>IF(Table4[[#This Row],[Column17]]=0,"",Table4[Column17])</f>
        <v/>
      </c>
      <c r="T44" t="str">
        <f>IF(Table4[[#This Row],[Column18]]=0,"",Table4[Column18])</f>
        <v/>
      </c>
      <c r="U44" t="str">
        <f>IF(Table4[[#This Row],[Column19]]=0,"",Table4[Column19])</f>
        <v/>
      </c>
      <c r="V44" t="str">
        <f>IF(Table4[[#This Row],[Column20]]=0,"",Table4[Column20])</f>
        <v/>
      </c>
      <c r="W44" t="str">
        <f>IF(Table4[[#This Row],[Column21]]=0,"",Table4[Column21])</f>
        <v/>
      </c>
      <c r="X44" t="str">
        <f>IF(Table4[[#This Row],[Column22]]=0,"",Table4[Column22])</f>
        <v/>
      </c>
      <c r="Y44" t="str">
        <f>IF(Table4[[#This Row],[Column23]]=0,"",Table4[Column23])</f>
        <v/>
      </c>
      <c r="Z44" t="str">
        <f>IF(Table4[[#This Row],[Column24]]=0,"",Table4[Column24])</f>
        <v/>
      </c>
      <c r="AA44" t="str">
        <f>IF(Table4[[#This Row],[Column25]]=0,"",Table4[Column25])</f>
        <v/>
      </c>
      <c r="AB44" t="str">
        <f>IF(Table4[[#This Row],[Column26]]=0,"",Table4[Column26])</f>
        <v/>
      </c>
      <c r="AC44" t="str">
        <f>IF(Table4[[#This Row],[Column27]]=0,"",Table4[Column27])</f>
        <v/>
      </c>
      <c r="AD44" t="str">
        <f>IF(Table4[[#This Row],[Column28]]=0,"",Table4[Column28])</f>
        <v/>
      </c>
      <c r="AE44" t="str">
        <f>IF(Table4[[#This Row],[Column29]]=0,"",Table4[Column29])</f>
        <v/>
      </c>
      <c r="AF44" t="str">
        <f>IF(Table4[[#This Row],[Column30]]=0,"",Table4[Column30])</f>
        <v/>
      </c>
      <c r="AG44" t="str">
        <f>IF(Table4[[#This Row],[Column31]]=0,"",Table4[Column31])</f>
        <v/>
      </c>
      <c r="AH44" t="str">
        <f>IF(Table4[[#This Row],[Column32]]=0,"",Table4[Column32])</f>
        <v/>
      </c>
      <c r="AI44" t="str">
        <f>IF(Table4[[#This Row],[Column33]]=0,"",Table4[Column33])</f>
        <v/>
      </c>
      <c r="AJ44" t="str">
        <f>IF(Table4[[#This Row],[Column34]]=0,"",Table4[Column34])</f>
        <v/>
      </c>
      <c r="AK44" t="str">
        <f>IF(Table4[[#This Row],[Column35]]=0,"",Table4[Column35])</f>
        <v/>
      </c>
      <c r="AL44" t="str">
        <f>IF(Table4[[#This Row],[Column36]]=0,"",Table4[Column36])</f>
        <v/>
      </c>
      <c r="AM44" t="str">
        <f>IF(Table4[[#This Row],[Column37]]=0,"",Table4[Column37])</f>
        <v/>
      </c>
      <c r="AN44" t="str">
        <f>IF(Table4[[#This Row],[Column38]]=0,"",Table4[Column38])</f>
        <v/>
      </c>
      <c r="AO44" t="str">
        <f>IF(Table4[[#This Row],[Column39]]=0,"",Table4[Column39])</f>
        <v/>
      </c>
      <c r="AP44" t="str">
        <f>IF(Table4[[#This Row],[Column40]]=0,"",Table4[Column40])</f>
        <v/>
      </c>
      <c r="AQ44" t="str">
        <f>IF(Table4[[#This Row],[Column41]]=0,"",Table4[Column41])</f>
        <v/>
      </c>
      <c r="AR44" t="str">
        <f>IF(Table4[[#This Row],[Column42]]=0,"",Table4[Column42])</f>
        <v/>
      </c>
      <c r="AS44" t="str">
        <f>IF(Table4[[#This Row],[Column43]]=0,"",Table4[Column43])</f>
        <v/>
      </c>
      <c r="AT44" t="str">
        <f>IF(Table4[[#This Row],[Column44]]=0,"",Table4[Column44])</f>
        <v/>
      </c>
      <c r="AU44" t="str">
        <f>IF(Table4[[#This Row],[Column45]]=0,"",Table4[Column45])</f>
        <v/>
      </c>
      <c r="AV44" t="str">
        <f>IF(Table4[[#This Row],[Column46]]=0,"",Table4[Column46])</f>
        <v/>
      </c>
      <c r="AW44" t="str">
        <f>IF(Table4[[#This Row],[Column47]]=0,"",Table4[Column47])</f>
        <v/>
      </c>
      <c r="AX44" t="str">
        <f>IF(Table4[[#This Row],[Column48]]=0,"",Table4[Column48])</f>
        <v/>
      </c>
      <c r="AY44" t="str">
        <f>IF(Table4[[#This Row],[Column49]]=0,"",Table4[Column49])</f>
        <v/>
      </c>
      <c r="AZ44" t="str">
        <f>IF(Table4[[#This Row],[Column50]]=0,"",Table4[Column50])</f>
        <v/>
      </c>
      <c r="BA44" t="str">
        <f>IF(Table4[[#This Row],[Column51]]=0,"",Table4[Column51])</f>
        <v/>
      </c>
      <c r="BB44" t="str">
        <f>IF(Table4[[#This Row],[Column52]]=0,"",Table4[Column52])</f>
        <v/>
      </c>
      <c r="BC44" t="str">
        <f>IF(Table4[[#This Row],[Column53]]=0,"",Table4[Column53])</f>
        <v/>
      </c>
      <c r="BD44" t="str">
        <f>IF(Table4[[#This Row],[Column54]]=0,"",Table4[Column54])</f>
        <v/>
      </c>
      <c r="BE44" t="str">
        <f>IF(Table4[[#This Row],[Column55]]=0,"",Table4[Column55])</f>
        <v/>
      </c>
      <c r="BF44" t="str">
        <f>IF(Table4[[#This Row],[Column56]]=0,"",Table4[Column56])</f>
        <v/>
      </c>
      <c r="BG44" t="str">
        <f>IF(Table4[[#This Row],[Column57]]=0,"",Table4[Column57])</f>
        <v/>
      </c>
      <c r="BH44" t="str">
        <f>IF(Table4[[#This Row],[Column58]]=0,"",Table4[Column58])</f>
        <v/>
      </c>
      <c r="BI44" t="str">
        <f>IF(Table4[[#This Row],[Column59]]=0,"",Table4[Column59])</f>
        <v/>
      </c>
      <c r="BJ44" t="str">
        <f>IF(Table4[[#This Row],[Column60]]=0,"",Table4[Column60])</f>
        <v/>
      </c>
      <c r="BK44" t="str">
        <f>IF(Table4[[#This Row],[Column61]]=0,"",Table4[Column61])</f>
        <v/>
      </c>
      <c r="BL44" t="str">
        <f>IF(Table4[[#This Row],[Column62]]=0,"",Table4[Column62])</f>
        <v/>
      </c>
      <c r="BM44" t="str">
        <f>IF(Table4[[#This Row],[Column63]]=0,"",Table4[Column63])</f>
        <v/>
      </c>
      <c r="BN44" t="str">
        <f>IF(Table4[[#This Row],[Column64]]=0,"",Table4[Column64])</f>
        <v/>
      </c>
      <c r="BO44" t="str">
        <f>IF(Table4[[#This Row],[Column65]]=0,"",Table4[Column65])</f>
        <v/>
      </c>
      <c r="BP44" t="str">
        <f>IF(Table4[[#This Row],[Column66]]=0,"",Table4[Column66])</f>
        <v/>
      </c>
      <c r="BQ44" t="str">
        <f>IF(Table4[[#This Row],[Column67]]=0,"",Table4[Column67])</f>
        <v/>
      </c>
      <c r="BR44" t="str">
        <f>IF(Table4[[#This Row],[Column68]]=0,"",Table4[Column68])</f>
        <v/>
      </c>
      <c r="BS44" t="str">
        <f>IF(Table4[[#This Row],[Column69]]=0,"",Table4[Column69])</f>
        <v/>
      </c>
      <c r="BT44" t="str">
        <f>IF(Table4[[#This Row],[Column70]]=0,"",Table4[Column70])</f>
        <v/>
      </c>
      <c r="BU44" t="str">
        <f>IF(Table4[[#This Row],[Column71]]=0,"",Table4[Column71])</f>
        <v/>
      </c>
      <c r="BV44" t="str">
        <f>IF(Table4[[#This Row],[Column72]]=0,"",Table4[Column72])</f>
        <v/>
      </c>
      <c r="BW44" t="str">
        <f>IF(Table4[[#This Row],[Column73]]=0,"",Table4[Column73])</f>
        <v/>
      </c>
      <c r="BX44" t="str">
        <f>IF(Table4[[#This Row],[Column74]]=0,"",Table4[Column74])</f>
        <v/>
      </c>
      <c r="BY44" t="str">
        <f>IF(Table4[[#This Row],[Column75]]=0,"",Table4[Column75])</f>
        <v/>
      </c>
      <c r="BZ44" t="str">
        <f>IF(Table4[[#This Row],[Column76]]=0,"",Table4[Column76])</f>
        <v/>
      </c>
      <c r="CA44" t="str">
        <f>IF(Table4[[#This Row],[Column77]]=0,"",Table4[Column77])</f>
        <v/>
      </c>
      <c r="CB44" t="str">
        <f>IF(Table4[[#This Row],[Column78]]=0,"",Table4[Column78])</f>
        <v/>
      </c>
      <c r="CC44" t="str">
        <f>IF(Table4[[#This Row],[Column79]]=0,"",Table4[Column79])</f>
        <v/>
      </c>
      <c r="CD44" t="str">
        <f>IF(Table4[[#This Row],[Column80]]=0,"",Table4[Column80])</f>
        <v/>
      </c>
      <c r="CE44" t="str">
        <f>IF(Table4[[#This Row],[Column81]]=0,"",Table4[Column81])</f>
        <v/>
      </c>
      <c r="CF44" t="str">
        <f>IF(Table4[[#This Row],[Column82]]=0,"",Table4[Column82])</f>
        <v/>
      </c>
      <c r="CG44" t="str">
        <f>IF(Table4[[#This Row],[Column83]]=0,"",Table4[Column83])</f>
        <v/>
      </c>
      <c r="CH44" t="str">
        <f>IF(Table4[[#This Row],[Column84]]=0,"",Table4[Column84])</f>
        <v/>
      </c>
      <c r="CI44" t="str">
        <f>IF(Table4[[#This Row],[Column85]]=0,"",Table4[Column85])</f>
        <v/>
      </c>
      <c r="CJ44" t="str">
        <f>IF(Table4[[#This Row],[Column86]]=0,"",Table4[Column86])</f>
        <v/>
      </c>
      <c r="CK44" t="str">
        <f>IF(Table4[[#This Row],[Column87]]=0,"",Table4[Column87])</f>
        <v/>
      </c>
      <c r="CL44" t="str">
        <f>IF(Table4[[#This Row],[Column88]]=0,"",Table4[Column88])</f>
        <v/>
      </c>
      <c r="CM44" t="str">
        <f>IF(Table4[[#This Row],[Column89]]=0,"",Table4[Column89])</f>
        <v/>
      </c>
      <c r="CN44" t="str">
        <f>IF(Table4[[#This Row],[Column90]]=0,"",Table4[Column90])</f>
        <v/>
      </c>
      <c r="CO44" t="str">
        <f>IF(Table4[[#This Row],[Column91]]=0,"",Table4[Column91])</f>
        <v/>
      </c>
      <c r="CP44" t="str">
        <f>IF(Table4[[#This Row],[Column92]]=0,"",Table4[Column92])</f>
        <v/>
      </c>
      <c r="CQ44" t="str">
        <f>IF(Table4[[#This Row],[Column93]]=0,"",Table4[Column93])</f>
        <v/>
      </c>
      <c r="CR44" t="str">
        <f>IF(Table4[[#This Row],[Column94]]=0,"",Table4[Column94])</f>
        <v/>
      </c>
      <c r="CS44" t="str">
        <f>IF(Table4[[#This Row],[Column95]]=0,"",Table4[Column95])</f>
        <v/>
      </c>
      <c r="CT44" t="str">
        <f>IF(Table4[[#This Row],[Column96]]=0,"",Table4[Column96])</f>
        <v/>
      </c>
      <c r="CU44" t="str">
        <f>IF(Table4[[#This Row],[Column97]]=0,"",Table4[Column97])</f>
        <v/>
      </c>
      <c r="CV44" t="str">
        <f>IF(Table4[[#This Row],[Column98]]=0,"",Table4[Column98])</f>
        <v/>
      </c>
      <c r="CW44" t="str">
        <f>IF(Table4[[#This Row],[Column99]]=0,"",Table4[Column99])</f>
        <v/>
      </c>
      <c r="CX44" t="str">
        <f>IF(Table4[[#This Row],[Column100]]=0,"",Table4[Column100])</f>
        <v/>
      </c>
      <c r="CY44" t="str">
        <f>IF(Table4[[#This Row],[Column101]]=0,"",Table4[Column101])</f>
        <v/>
      </c>
      <c r="CZ44" t="str">
        <f>IF(Table4[[#This Row],[Column102]]=0,"",Table4[Column102])</f>
        <v/>
      </c>
      <c r="DA44" t="str">
        <f>IF(Table4[[#This Row],[Column103]]=0,"",Table4[Column103])</f>
        <v/>
      </c>
      <c r="DB44" t="str">
        <f>IF(Table4[[#This Row],[Column104]]=0,"",Table4[Column104])</f>
        <v/>
      </c>
      <c r="DC44" t="str">
        <f>IF(Table4[[#This Row],[Column105]]=0,"",Table4[Column105])</f>
        <v/>
      </c>
      <c r="DD44" t="str">
        <f>IF(Table4[[#This Row],[Column106]]=0,"",Table4[Column106])</f>
        <v/>
      </c>
      <c r="DE44" t="str">
        <f>IF(Table4[[#This Row],[Column107]]=0,"",Table4[Column107])</f>
        <v/>
      </c>
      <c r="DF44" t="str">
        <f>IF(Table4[[#This Row],[Column108]]=0,"",Table4[Column108])</f>
        <v/>
      </c>
      <c r="DG44" t="str">
        <f>IF(Table4[[#This Row],[Column109]]=0,"",Table4[Column109])</f>
        <v/>
      </c>
      <c r="DH44" t="str">
        <f>IF(Table4[[#This Row],[Column110]]=0,"",Table4[Column110])</f>
        <v/>
      </c>
      <c r="DI44" t="str">
        <f>IF(Table4[[#This Row],[Column111]]=0,"",Table4[Column111])</f>
        <v/>
      </c>
      <c r="DJ44" t="str">
        <f>IF(Table4[[#This Row],[Column112]]=0,"",Table4[Column112])</f>
        <v/>
      </c>
      <c r="DK44" t="str">
        <f>IF(Table4[[#This Row],[Column113]]=0,"",Table4[Column113])</f>
        <v/>
      </c>
      <c r="DL44" t="str">
        <f>IF(Table4[[#This Row],[Column114]]=0,"",Table4[Column114])</f>
        <v/>
      </c>
      <c r="DM44" t="str">
        <f>IF(Table4[[#This Row],[Column115]]=0,"",Table4[Column115])</f>
        <v/>
      </c>
      <c r="DN44" t="str">
        <f>IF(Table4[[#This Row],[Column116]]=0,"",Table4[Column116])</f>
        <v/>
      </c>
      <c r="DO44" t="str">
        <f>IF(Table4[[#This Row],[Column117]]=0,"",Table4[Column117])</f>
        <v/>
      </c>
      <c r="DP44" t="str">
        <f>IF(Table4[[#This Row],[Column118]]=0,"",Table4[Column118])</f>
        <v/>
      </c>
      <c r="DQ44" t="str">
        <f>IF(Table4[[#This Row],[Column119]]=0,"",Table4[Column119])</f>
        <v/>
      </c>
      <c r="DR44" t="str">
        <f>IF(Table4[[#This Row],[Column120]]=0,"",Table4[Column120])</f>
        <v/>
      </c>
      <c r="DS44" t="str">
        <f>IF(Table4[[#This Row],[Column121]]=0,"",Table4[Column121])</f>
        <v/>
      </c>
      <c r="DT44" t="str">
        <f>IF(Table4[[#This Row],[Column122]]=0,"",Table4[Column122])</f>
        <v/>
      </c>
      <c r="DU44" t="str">
        <f>IF(Table4[[#This Row],[Column123]]=0,"",Table4[Column123])</f>
        <v/>
      </c>
      <c r="DV44" t="str">
        <f>IF(Table4[[#This Row],[Column124]]=0,"",Table4[Column124])</f>
        <v/>
      </c>
      <c r="DW44" t="str">
        <f>IF(Table4[[#This Row],[Column125]]=0,"",Table4[Column125])</f>
        <v/>
      </c>
      <c r="DX44" t="str">
        <f>IF(Table4[[#This Row],[Column126]]=0,"",Table4[Column126])</f>
        <v/>
      </c>
      <c r="DY44" t="str">
        <f>IF(Table4[[#This Row],[Column127]]=0,"",Table4[Column127])</f>
        <v/>
      </c>
      <c r="DZ44" t="str">
        <f>IF(Table4[[#This Row],[Column128]]=0,"",Table4[Column128])</f>
        <v/>
      </c>
      <c r="EA44" t="str">
        <f>IF(Table4[[#This Row],[Column129]]=0,"",Table4[Column129])</f>
        <v/>
      </c>
      <c r="EB44" t="str">
        <f>IF(Table4[[#This Row],[Column130]]=0,"",Table4[Column130])</f>
        <v/>
      </c>
      <c r="EC44" t="str">
        <f>IF(Table4[[#This Row],[Column131]]=0,"",Table4[Column131])</f>
        <v/>
      </c>
      <c r="ED44" t="str">
        <f>IF(Table4[[#This Row],[Column132]]=0,"",Table4[Column132])</f>
        <v/>
      </c>
      <c r="EE44" t="str">
        <f>IF(Table4[[#This Row],[Column133]]=0,"",Table4[Column133])</f>
        <v/>
      </c>
      <c r="EF44" t="str">
        <f>IF(Table4[[#This Row],[Column134]]=0,"",Table4[Column134])</f>
        <v/>
      </c>
      <c r="EG44" t="str">
        <f>IF(Table4[[#This Row],[Column135]]=0,"",Table4[Column135])</f>
        <v/>
      </c>
      <c r="EH44" t="str">
        <f>IF(Table4[[#This Row],[Column136]]=0,"",Table4[Column136])</f>
        <v/>
      </c>
      <c r="EI44" t="str">
        <f>IF(Table4[[#This Row],[Column137]]=0,"",Table4[Column137])</f>
        <v/>
      </c>
      <c r="EJ44" t="str">
        <f>IF(Table4[[#This Row],[Column138]]=0,"",Table4[Column138])</f>
        <v/>
      </c>
      <c r="EK44" t="str">
        <f>IF(Table4[[#This Row],[Column139]]=0,"",Table4[Column139])</f>
        <v/>
      </c>
      <c r="EL44" t="str">
        <f>IF(Table4[[#This Row],[Column140]]=0,"",Table4[Column140])</f>
        <v/>
      </c>
      <c r="EM44" t="str">
        <f>IF(Table4[[#This Row],[Column141]]=0,"",Table4[Column141])</f>
        <v/>
      </c>
      <c r="EN44" t="str">
        <f>IF(Table4[[#This Row],[Column142]]=0,"",Table4[Column142])</f>
        <v/>
      </c>
      <c r="EO44" t="str">
        <f>IF(Table4[[#This Row],[Column143]]=0,"",Table4[Column143])</f>
        <v/>
      </c>
      <c r="EP44" t="str">
        <f>IF(Table4[[#This Row],[Column144]]=0,"",Table4[Column144])</f>
        <v/>
      </c>
      <c r="EQ44" t="str">
        <f>IF(Table4[[#This Row],[Column145]]=0,"",Table4[Column145])</f>
        <v/>
      </c>
      <c r="ER44" t="str">
        <f>IF(Table4[[#This Row],[Column146]]=0,"",Table4[Column146])</f>
        <v/>
      </c>
      <c r="ES44" t="str">
        <f>IF(Table4[[#This Row],[Column147]]=0,"",Table4[Column147])</f>
        <v/>
      </c>
      <c r="ET44" t="str">
        <f>IF(Table4[[#This Row],[Column148]]=0,"",Table4[Column148])</f>
        <v/>
      </c>
      <c r="EU44" t="str">
        <f>IF(Table4[[#This Row],[Column149]]=0,"",Table4[Column149])</f>
        <v/>
      </c>
      <c r="EV44" t="str">
        <f>IF(Table4[[#This Row],[Column150]]=0,"",Table4[Column150])</f>
        <v/>
      </c>
      <c r="EW44" t="str">
        <f>IF(Table4[[#This Row],[Column151]]=0,"",Table4[Column151])</f>
        <v/>
      </c>
      <c r="EX44" t="str">
        <f>IF(Table4[[#This Row],[Column152]]=0,"",Table4[Column152])</f>
        <v/>
      </c>
      <c r="EY44" t="str">
        <f>IF(Table4[[#This Row],[Column153]]=0,"",Table4[Column153])</f>
        <v/>
      </c>
      <c r="EZ44" t="str">
        <f>IF(Table4[[#This Row],[Column154]]=0,"",Table4[Column154])</f>
        <v/>
      </c>
      <c r="FA44" t="str">
        <f>IF(Table4[[#This Row],[Column155]]=0,"",Table4[Column155])</f>
        <v/>
      </c>
      <c r="FB44" t="str">
        <f>IF(Table4[[#This Row],[Column156]]=0,"",Table4[Column156])</f>
        <v/>
      </c>
      <c r="FC44" t="str">
        <f>IF(Table4[[#This Row],[Column157]]=0,"",Table4[Column157])</f>
        <v/>
      </c>
      <c r="FD44" t="str">
        <f>IF(Table4[[#This Row],[Column158]]=0,"",Table4[Column158])</f>
        <v/>
      </c>
      <c r="FE44" t="str">
        <f>IF(Table4[[#This Row],[Column159]]=0,"",Table4[Column159])</f>
        <v/>
      </c>
      <c r="FF44" t="str">
        <f>IF(Table4[[#This Row],[Column160]]=0,"",Table4[Column160])</f>
        <v/>
      </c>
      <c r="FG44" t="str">
        <f>IF(Table4[[#This Row],[Column161]]=0,"",Table4[Column161])</f>
        <v/>
      </c>
      <c r="FH44" t="str">
        <f>IF(Table4[[#This Row],[Column162]]=0,"",Table4[Column162])</f>
        <v/>
      </c>
      <c r="FI44" t="str">
        <f>IF(Table4[[#This Row],[Column163]]=0,"",Table4[Column163])</f>
        <v/>
      </c>
      <c r="FJ44" t="str">
        <f>IF(Table4[[#This Row],[Column164]]=0,"",Table4[Column164])</f>
        <v/>
      </c>
      <c r="FK44" t="str">
        <f>IF(Table4[[#This Row],[Column165]]=0,"",Table4[Column165])</f>
        <v/>
      </c>
      <c r="FL44" t="str">
        <f>IF(Table4[[#This Row],[Column166]]=0,"",Table4[Column166])</f>
        <v/>
      </c>
      <c r="FM44" t="str">
        <f>IF(Table4[[#This Row],[Column167]]=0,"",Table4[Column167])</f>
        <v/>
      </c>
      <c r="FN44" t="str">
        <f>IF(Table4[[#This Row],[Column168]]=0,"",Table4[Column168])</f>
        <v/>
      </c>
      <c r="FO44" t="str">
        <f>IF(Table4[[#This Row],[Column169]]=0,"",Table4[Column169])</f>
        <v/>
      </c>
      <c r="FP44" t="str">
        <f>IF(Table4[[#This Row],[Column170]]=0,"",Table4[Column170])</f>
        <v/>
      </c>
      <c r="FQ44" t="str">
        <f>IF(Table4[[#This Row],[Column171]]=0,"",Table4[Column171])</f>
        <v/>
      </c>
      <c r="FR44" t="str">
        <f>IF(Table4[[#This Row],[Column172]]=0,"",Table4[Column172])</f>
        <v/>
      </c>
      <c r="FS44" t="str">
        <f>IF(Table4[[#This Row],[Column173]]=0,"",Table4[Column173])</f>
        <v/>
      </c>
      <c r="FT44" t="str">
        <f>IF(Table4[[#This Row],[Column174]]=0,"",Table4[Column174])</f>
        <v/>
      </c>
      <c r="FU44" t="str">
        <f>IF(Table4[[#This Row],[Column175]]=0,"",Table4[Column175])</f>
        <v/>
      </c>
      <c r="FV44" t="str">
        <f>IF(Table4[[#This Row],[Column176]]=0,"",Table4[Column176])</f>
        <v/>
      </c>
      <c r="FW44" t="str">
        <f>IF(Table4[[#This Row],[Column177]]=0,"",Table4[Column177])</f>
        <v/>
      </c>
      <c r="FX44" t="str">
        <f>IF(Table4[[#This Row],[Column178]]=0,"",Table4[Column178])</f>
        <v/>
      </c>
      <c r="FY44" t="str">
        <f>IF(Table4[[#This Row],[Column179]]=0,"",Table4[Column179])</f>
        <v/>
      </c>
      <c r="FZ44" t="str">
        <f>IF(Table4[[#This Row],[Column180]]=0,"",Table4[Column180])</f>
        <v/>
      </c>
      <c r="GA44" t="str">
        <f>IF(Table4[[#This Row],[Column181]]=0,"",Table4[Column181])</f>
        <v/>
      </c>
      <c r="GB44" t="str">
        <f>IF(Table4[[#This Row],[Column182]]=0,"",Table4[Column182])</f>
        <v/>
      </c>
      <c r="GC44" t="str">
        <f>IF(Table4[[#This Row],[Column183]]=0,"",Table4[Column183])</f>
        <v/>
      </c>
      <c r="GD44" t="str">
        <f>IF(Table4[[#This Row],[Column184]]=0,"",Table4[Column184])</f>
        <v/>
      </c>
      <c r="GE44" t="str">
        <f>IF(Table4[[#This Row],[Column185]]=0,"",Table4[Column185])</f>
        <v/>
      </c>
      <c r="GF44" t="str">
        <f>IF(Table4[[#This Row],[Column186]]=0,"",Table4[Column186])</f>
        <v/>
      </c>
      <c r="GG44" t="str">
        <f>IF(Table4[[#This Row],[Column187]]=0,"",Table4[Column187])</f>
        <v/>
      </c>
      <c r="GH44" t="str">
        <f>IF(Table4[[#This Row],[Column188]]=0,"",Table4[Column188])</f>
        <v/>
      </c>
      <c r="GI44" t="str">
        <f>IF(Table4[[#This Row],[Column189]]=0,"",Table4[Column189])</f>
        <v/>
      </c>
      <c r="GJ44" t="str">
        <f>IF(Table4[[#This Row],[Column190]]=0,"",Table4[Column190])</f>
        <v/>
      </c>
      <c r="GK44" t="str">
        <f>IF(Table4[[#This Row],[Column191]]=0,"",Table4[Column191])</f>
        <v/>
      </c>
      <c r="GL44" t="str">
        <f>IF(Table4[[#This Row],[Column192]]=0,"",Table4[Column192])</f>
        <v/>
      </c>
      <c r="GM44" t="str">
        <f>IF(Table4[[#This Row],[Column193]]=0,"",Table4[Column193])</f>
        <v/>
      </c>
      <c r="GN44" t="str">
        <f>IF(Table4[[#This Row],[Column194]]=0,"",Table4[Column194])</f>
        <v/>
      </c>
      <c r="GO44" t="str">
        <f>IF(Table4[[#This Row],[Column195]]=0,"",Table4[Column195])</f>
        <v/>
      </c>
      <c r="GP44" t="str">
        <f>IF(Table4[[#This Row],[Column196]]=0,"",Table4[Column196])</f>
        <v/>
      </c>
      <c r="GQ44" t="str">
        <f>IF(Table4[[#This Row],[Column197]]=0,"",Table4[Column197])</f>
        <v/>
      </c>
      <c r="GR44" t="str">
        <f>IF(Table4[[#This Row],[Column198]]=0,"",Table4[Column198])</f>
        <v/>
      </c>
      <c r="GS44" t="str">
        <f>IF(Table4[[#This Row],[Column199]]=0,"",Table4[Column199])</f>
        <v/>
      </c>
      <c r="GT44" t="str">
        <f>IF(Table4[[#This Row],[Column200]]=0,"",Table4[Column200])</f>
        <v/>
      </c>
      <c r="GU44" t="str">
        <f>IF(Table4[[#This Row],[Column201]]=0,"",Table4[Column201])</f>
        <v/>
      </c>
      <c r="GV44" t="str">
        <f>IF(Table4[[#This Row],[Column202]]=0,"",Table4[Column202])</f>
        <v/>
      </c>
      <c r="GW44" t="str">
        <f>IF(Table4[[#This Row],[Column203]]=0,"",Table4[Column203])</f>
        <v/>
      </c>
      <c r="GX44" t="str">
        <f>IF(Table4[[#This Row],[Conversions]]=0,"",Table4[Conversions])</f>
        <v/>
      </c>
      <c r="GY44" s="2" t="e">
        <f>Table43[[#This Row],[Conversions]]*B$2</f>
        <v>#VALUE!</v>
      </c>
      <c r="GZ44">
        <f>SUM(COUNTIF(Table43[[#This Row],[Path]:[Column203]],{"*e*","social"}))</f>
        <v>0</v>
      </c>
      <c r="HA44">
        <f>IF(Table43[[#This Row],[Path]]=A$2,1,0)</f>
        <v>0</v>
      </c>
      <c r="HB44">
        <f>IF(Table43[[#This Row],[Path]]=A$3,1,0)</f>
        <v>0</v>
      </c>
      <c r="HC44">
        <f>IF(Table43[[#This Row],[Path]]=A$4,1,0)</f>
        <v>0</v>
      </c>
      <c r="HD44">
        <f>IF(Table43[[#This Row],[Path]]=A$5,1,0)</f>
        <v>0</v>
      </c>
      <c r="HE44">
        <f>IF(Table43[[#This Row],[Path]]=A$6,1,0)</f>
        <v>0</v>
      </c>
      <c r="HF44">
        <f>IF(Table43[[#This Row],[Path]]=A$7,1,0)</f>
        <v>0</v>
      </c>
      <c r="HG44" s="1">
        <f>COUNTIF(Table43[[#This Row],[Path]:[Column203]],A$2)</f>
        <v>0</v>
      </c>
      <c r="HH44" s="1">
        <f>COUNTIF(Table43[[#This Row],[Path]:[Column203]],A$3)</f>
        <v>0</v>
      </c>
      <c r="HI44" s="1">
        <f>COUNTIF(Table43[[#This Row],[Path]:[Column203]],A$4)</f>
        <v>0</v>
      </c>
      <c r="HJ44" s="5">
        <f>COUNTIF(Table43[[#This Row],[Path]:[Column203]],A$5)</f>
        <v>0</v>
      </c>
      <c r="HK44" s="5">
        <f>COUNTIF(Table43[[#This Row],[Path]:[Column203]],A$6)</f>
        <v>0</v>
      </c>
      <c r="HL44" s="5">
        <f>COUNTIF(Table43[[#This Row],[Path]:[Column203]],A$7)</f>
        <v>0</v>
      </c>
      <c r="HM44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44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44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44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44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44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44" s="4" t="e">
        <f>Table43[[#This Row],[IncrementalOrganic Attribution Ratio]]*Table43[[#This Row],[Total Revenue]]</f>
        <v>#VALUE!</v>
      </c>
      <c r="HT44" s="4" t="e">
        <f>Table43[[#This Row],[BrandIntention Attribution Ratio]]*Table43[[#This Row],[Total Revenue]]</f>
        <v>#VALUE!</v>
      </c>
      <c r="HU44" s="4" t="e">
        <f>Table43[[#This Row],[Incrementalcpc Attribution Ratio]]*Table43[[#This Row],[Total Revenue]]</f>
        <v>#VALUE!</v>
      </c>
      <c r="HV44" s="4" t="e">
        <f>Table43[[#This Row],[Feeds Attribution Ratio]]*Table43[[#This Row],[Total Revenue]]</f>
        <v>#VALUE!</v>
      </c>
      <c r="HW44" s="4" t="e">
        <f>Table43[[#This Row],[Referrals Attribution Ratio]]*Table43[[#This Row],[Total Revenue]]</f>
        <v>#VALUE!</v>
      </c>
      <c r="HX44" s="4" t="e">
        <f>Table43[[#This Row],[Social Attribution Ratio]]*Table43[[#This Row],[Total Revenue]]</f>
        <v>#VALUE!</v>
      </c>
      <c r="HY44" s="18">
        <f>SUM(Table43[[#This Row],[IncrementalOrganic Attribution Ratio]:[Social Attribution Ratio]])</f>
        <v>0</v>
      </c>
    </row>
    <row r="45" spans="2:233" x14ac:dyDescent="0.25">
      <c r="B45" t="str">
        <f>IF(Table4[[#This Row],[Path]]=0,"",Table4[Path])</f>
        <v/>
      </c>
      <c r="C45" t="str">
        <f>IF(Table4[[#This Row],[Column1]]=0,"",Table4[Column1])</f>
        <v/>
      </c>
      <c r="D45" t="str">
        <f>IF(Table4[[#This Row],[Column2]]=0,"",Table4[Column2])</f>
        <v/>
      </c>
      <c r="E45" t="str">
        <f>IF(Table4[[#This Row],[Column3]]=0,"",Table4[Column3])</f>
        <v/>
      </c>
      <c r="F45" t="str">
        <f>IF(Table4[[#This Row],[Column4]]=0,"",Table4[Column4])</f>
        <v/>
      </c>
      <c r="G45" t="str">
        <f>IF(Table4[[#This Row],[Column5]]=0,"",Table4[Column5])</f>
        <v/>
      </c>
      <c r="H45" t="str">
        <f>IF(Table4[[#This Row],[Column6]]=0,"",Table4[Column6])</f>
        <v/>
      </c>
      <c r="I45" t="str">
        <f>IF(Table4[[#This Row],[Column7]]=0,"",Table4[Column7])</f>
        <v/>
      </c>
      <c r="J45" t="str">
        <f>IF(Table4[[#This Row],[Column8]]=0,"",Table4[Column8])</f>
        <v/>
      </c>
      <c r="K45" t="str">
        <f>IF(Table4[[#This Row],[Column9]]=0,"",Table4[Column9])</f>
        <v/>
      </c>
      <c r="L45" t="str">
        <f>IF(Table4[[#This Row],[Column10]]=0,"",Table4[Column10])</f>
        <v/>
      </c>
      <c r="M45" t="str">
        <f>IF(Table4[[#This Row],[Column11]]=0,"",Table4[Column11])</f>
        <v/>
      </c>
      <c r="N45" t="str">
        <f>IF(Table4[[#This Row],[Column12]]=0,"",Table4[Column12])</f>
        <v/>
      </c>
      <c r="O45" t="str">
        <f>IF(Table4[[#This Row],[Column13]]=0,"",Table4[Column13])</f>
        <v/>
      </c>
      <c r="P45" t="str">
        <f>IF(Table4[[#This Row],[Column14]]=0,"",Table4[Column14])</f>
        <v/>
      </c>
      <c r="Q45" t="str">
        <f>IF(Table4[[#This Row],[Column15]]=0,"",Table4[Column15])</f>
        <v/>
      </c>
      <c r="R45" t="str">
        <f>IF(Table4[[#This Row],[Column16]]=0,"",Table4[Column16])</f>
        <v/>
      </c>
      <c r="S45" t="str">
        <f>IF(Table4[[#This Row],[Column17]]=0,"",Table4[Column17])</f>
        <v/>
      </c>
      <c r="T45" t="str">
        <f>IF(Table4[[#This Row],[Column18]]=0,"",Table4[Column18])</f>
        <v/>
      </c>
      <c r="U45" t="str">
        <f>IF(Table4[[#This Row],[Column19]]=0,"",Table4[Column19])</f>
        <v/>
      </c>
      <c r="V45" t="str">
        <f>IF(Table4[[#This Row],[Column20]]=0,"",Table4[Column20])</f>
        <v/>
      </c>
      <c r="W45" t="str">
        <f>IF(Table4[[#This Row],[Column21]]=0,"",Table4[Column21])</f>
        <v/>
      </c>
      <c r="X45" t="str">
        <f>IF(Table4[[#This Row],[Column22]]=0,"",Table4[Column22])</f>
        <v/>
      </c>
      <c r="Y45" t="str">
        <f>IF(Table4[[#This Row],[Column23]]=0,"",Table4[Column23])</f>
        <v/>
      </c>
      <c r="Z45" t="str">
        <f>IF(Table4[[#This Row],[Column24]]=0,"",Table4[Column24])</f>
        <v/>
      </c>
      <c r="AA45" t="str">
        <f>IF(Table4[[#This Row],[Column25]]=0,"",Table4[Column25])</f>
        <v/>
      </c>
      <c r="AB45" t="str">
        <f>IF(Table4[[#This Row],[Column26]]=0,"",Table4[Column26])</f>
        <v/>
      </c>
      <c r="AC45" t="str">
        <f>IF(Table4[[#This Row],[Column27]]=0,"",Table4[Column27])</f>
        <v/>
      </c>
      <c r="AD45" t="str">
        <f>IF(Table4[[#This Row],[Column28]]=0,"",Table4[Column28])</f>
        <v/>
      </c>
      <c r="AE45" t="str">
        <f>IF(Table4[[#This Row],[Column29]]=0,"",Table4[Column29])</f>
        <v/>
      </c>
      <c r="AF45" t="str">
        <f>IF(Table4[[#This Row],[Column30]]=0,"",Table4[Column30])</f>
        <v/>
      </c>
      <c r="AG45" t="str">
        <f>IF(Table4[[#This Row],[Column31]]=0,"",Table4[Column31])</f>
        <v/>
      </c>
      <c r="AH45" t="str">
        <f>IF(Table4[[#This Row],[Column32]]=0,"",Table4[Column32])</f>
        <v/>
      </c>
      <c r="AI45" t="str">
        <f>IF(Table4[[#This Row],[Column33]]=0,"",Table4[Column33])</f>
        <v/>
      </c>
      <c r="AJ45" t="str">
        <f>IF(Table4[[#This Row],[Column34]]=0,"",Table4[Column34])</f>
        <v/>
      </c>
      <c r="AK45" t="str">
        <f>IF(Table4[[#This Row],[Column35]]=0,"",Table4[Column35])</f>
        <v/>
      </c>
      <c r="AL45" t="str">
        <f>IF(Table4[[#This Row],[Column36]]=0,"",Table4[Column36])</f>
        <v/>
      </c>
      <c r="AM45" t="str">
        <f>IF(Table4[[#This Row],[Column37]]=0,"",Table4[Column37])</f>
        <v/>
      </c>
      <c r="AN45" t="str">
        <f>IF(Table4[[#This Row],[Column38]]=0,"",Table4[Column38])</f>
        <v/>
      </c>
      <c r="AO45" t="str">
        <f>IF(Table4[[#This Row],[Column39]]=0,"",Table4[Column39])</f>
        <v/>
      </c>
      <c r="AP45" t="str">
        <f>IF(Table4[[#This Row],[Column40]]=0,"",Table4[Column40])</f>
        <v/>
      </c>
      <c r="AQ45" t="str">
        <f>IF(Table4[[#This Row],[Column41]]=0,"",Table4[Column41])</f>
        <v/>
      </c>
      <c r="AR45" t="str">
        <f>IF(Table4[[#This Row],[Column42]]=0,"",Table4[Column42])</f>
        <v/>
      </c>
      <c r="AS45" t="str">
        <f>IF(Table4[[#This Row],[Column43]]=0,"",Table4[Column43])</f>
        <v/>
      </c>
      <c r="AT45" t="str">
        <f>IF(Table4[[#This Row],[Column44]]=0,"",Table4[Column44])</f>
        <v/>
      </c>
      <c r="AU45" t="str">
        <f>IF(Table4[[#This Row],[Column45]]=0,"",Table4[Column45])</f>
        <v/>
      </c>
      <c r="AV45" t="str">
        <f>IF(Table4[[#This Row],[Column46]]=0,"",Table4[Column46])</f>
        <v/>
      </c>
      <c r="AW45" t="str">
        <f>IF(Table4[[#This Row],[Column47]]=0,"",Table4[Column47])</f>
        <v/>
      </c>
      <c r="AX45" t="str">
        <f>IF(Table4[[#This Row],[Column48]]=0,"",Table4[Column48])</f>
        <v/>
      </c>
      <c r="AY45" t="str">
        <f>IF(Table4[[#This Row],[Column49]]=0,"",Table4[Column49])</f>
        <v/>
      </c>
      <c r="AZ45" t="str">
        <f>IF(Table4[[#This Row],[Column50]]=0,"",Table4[Column50])</f>
        <v/>
      </c>
      <c r="BA45" t="str">
        <f>IF(Table4[[#This Row],[Column51]]=0,"",Table4[Column51])</f>
        <v/>
      </c>
      <c r="BB45" t="str">
        <f>IF(Table4[[#This Row],[Column52]]=0,"",Table4[Column52])</f>
        <v/>
      </c>
      <c r="BC45" t="str">
        <f>IF(Table4[[#This Row],[Column53]]=0,"",Table4[Column53])</f>
        <v/>
      </c>
      <c r="BD45" t="str">
        <f>IF(Table4[[#This Row],[Column54]]=0,"",Table4[Column54])</f>
        <v/>
      </c>
      <c r="BE45" t="str">
        <f>IF(Table4[[#This Row],[Column55]]=0,"",Table4[Column55])</f>
        <v/>
      </c>
      <c r="BF45" t="str">
        <f>IF(Table4[[#This Row],[Column56]]=0,"",Table4[Column56])</f>
        <v/>
      </c>
      <c r="BG45" t="str">
        <f>IF(Table4[[#This Row],[Column57]]=0,"",Table4[Column57])</f>
        <v/>
      </c>
      <c r="BH45" t="str">
        <f>IF(Table4[[#This Row],[Column58]]=0,"",Table4[Column58])</f>
        <v/>
      </c>
      <c r="BI45" t="str">
        <f>IF(Table4[[#This Row],[Column59]]=0,"",Table4[Column59])</f>
        <v/>
      </c>
      <c r="BJ45" t="str">
        <f>IF(Table4[[#This Row],[Column60]]=0,"",Table4[Column60])</f>
        <v/>
      </c>
      <c r="BK45" t="str">
        <f>IF(Table4[[#This Row],[Column61]]=0,"",Table4[Column61])</f>
        <v/>
      </c>
      <c r="BL45" t="str">
        <f>IF(Table4[[#This Row],[Column62]]=0,"",Table4[Column62])</f>
        <v/>
      </c>
      <c r="BM45" t="str">
        <f>IF(Table4[[#This Row],[Column63]]=0,"",Table4[Column63])</f>
        <v/>
      </c>
      <c r="BN45" t="str">
        <f>IF(Table4[[#This Row],[Column64]]=0,"",Table4[Column64])</f>
        <v/>
      </c>
      <c r="BO45" t="str">
        <f>IF(Table4[[#This Row],[Column65]]=0,"",Table4[Column65])</f>
        <v/>
      </c>
      <c r="BP45" t="str">
        <f>IF(Table4[[#This Row],[Column66]]=0,"",Table4[Column66])</f>
        <v/>
      </c>
      <c r="BQ45" t="str">
        <f>IF(Table4[[#This Row],[Column67]]=0,"",Table4[Column67])</f>
        <v/>
      </c>
      <c r="BR45" t="str">
        <f>IF(Table4[[#This Row],[Column68]]=0,"",Table4[Column68])</f>
        <v/>
      </c>
      <c r="BS45" t="str">
        <f>IF(Table4[[#This Row],[Column69]]=0,"",Table4[Column69])</f>
        <v/>
      </c>
      <c r="BT45" t="str">
        <f>IF(Table4[[#This Row],[Column70]]=0,"",Table4[Column70])</f>
        <v/>
      </c>
      <c r="BU45" t="str">
        <f>IF(Table4[[#This Row],[Column71]]=0,"",Table4[Column71])</f>
        <v/>
      </c>
      <c r="BV45" t="str">
        <f>IF(Table4[[#This Row],[Column72]]=0,"",Table4[Column72])</f>
        <v/>
      </c>
      <c r="BW45" t="str">
        <f>IF(Table4[[#This Row],[Column73]]=0,"",Table4[Column73])</f>
        <v/>
      </c>
      <c r="BX45" t="str">
        <f>IF(Table4[[#This Row],[Column74]]=0,"",Table4[Column74])</f>
        <v/>
      </c>
      <c r="BY45" t="str">
        <f>IF(Table4[[#This Row],[Column75]]=0,"",Table4[Column75])</f>
        <v/>
      </c>
      <c r="BZ45" t="str">
        <f>IF(Table4[[#This Row],[Column76]]=0,"",Table4[Column76])</f>
        <v/>
      </c>
      <c r="CA45" t="str">
        <f>IF(Table4[[#This Row],[Column77]]=0,"",Table4[Column77])</f>
        <v/>
      </c>
      <c r="CB45" t="str">
        <f>IF(Table4[[#This Row],[Column78]]=0,"",Table4[Column78])</f>
        <v/>
      </c>
      <c r="CC45" t="str">
        <f>IF(Table4[[#This Row],[Column79]]=0,"",Table4[Column79])</f>
        <v/>
      </c>
      <c r="CD45" t="str">
        <f>IF(Table4[[#This Row],[Column80]]=0,"",Table4[Column80])</f>
        <v/>
      </c>
      <c r="CE45" t="str">
        <f>IF(Table4[[#This Row],[Column81]]=0,"",Table4[Column81])</f>
        <v/>
      </c>
      <c r="CF45" t="str">
        <f>IF(Table4[[#This Row],[Column82]]=0,"",Table4[Column82])</f>
        <v/>
      </c>
      <c r="CG45" t="str">
        <f>IF(Table4[[#This Row],[Column83]]=0,"",Table4[Column83])</f>
        <v/>
      </c>
      <c r="CH45" t="str">
        <f>IF(Table4[[#This Row],[Column84]]=0,"",Table4[Column84])</f>
        <v/>
      </c>
      <c r="CI45" t="str">
        <f>IF(Table4[[#This Row],[Column85]]=0,"",Table4[Column85])</f>
        <v/>
      </c>
      <c r="CJ45" t="str">
        <f>IF(Table4[[#This Row],[Column86]]=0,"",Table4[Column86])</f>
        <v/>
      </c>
      <c r="CK45" t="str">
        <f>IF(Table4[[#This Row],[Column87]]=0,"",Table4[Column87])</f>
        <v/>
      </c>
      <c r="CL45" t="str">
        <f>IF(Table4[[#This Row],[Column88]]=0,"",Table4[Column88])</f>
        <v/>
      </c>
      <c r="CM45" t="str">
        <f>IF(Table4[[#This Row],[Column89]]=0,"",Table4[Column89])</f>
        <v/>
      </c>
      <c r="CN45" t="str">
        <f>IF(Table4[[#This Row],[Column90]]=0,"",Table4[Column90])</f>
        <v/>
      </c>
      <c r="CO45" t="str">
        <f>IF(Table4[[#This Row],[Column91]]=0,"",Table4[Column91])</f>
        <v/>
      </c>
      <c r="CP45" t="str">
        <f>IF(Table4[[#This Row],[Column92]]=0,"",Table4[Column92])</f>
        <v/>
      </c>
      <c r="CQ45" t="str">
        <f>IF(Table4[[#This Row],[Column93]]=0,"",Table4[Column93])</f>
        <v/>
      </c>
      <c r="CR45" t="str">
        <f>IF(Table4[[#This Row],[Column94]]=0,"",Table4[Column94])</f>
        <v/>
      </c>
      <c r="CS45" t="str">
        <f>IF(Table4[[#This Row],[Column95]]=0,"",Table4[Column95])</f>
        <v/>
      </c>
      <c r="CT45" t="str">
        <f>IF(Table4[[#This Row],[Column96]]=0,"",Table4[Column96])</f>
        <v/>
      </c>
      <c r="CU45" t="str">
        <f>IF(Table4[[#This Row],[Column97]]=0,"",Table4[Column97])</f>
        <v/>
      </c>
      <c r="CV45" t="str">
        <f>IF(Table4[[#This Row],[Column98]]=0,"",Table4[Column98])</f>
        <v/>
      </c>
      <c r="CW45" t="str">
        <f>IF(Table4[[#This Row],[Column99]]=0,"",Table4[Column99])</f>
        <v/>
      </c>
      <c r="CX45" t="str">
        <f>IF(Table4[[#This Row],[Column100]]=0,"",Table4[Column100])</f>
        <v/>
      </c>
      <c r="CY45" t="str">
        <f>IF(Table4[[#This Row],[Column101]]=0,"",Table4[Column101])</f>
        <v/>
      </c>
      <c r="CZ45" t="str">
        <f>IF(Table4[[#This Row],[Column102]]=0,"",Table4[Column102])</f>
        <v/>
      </c>
      <c r="DA45" t="str">
        <f>IF(Table4[[#This Row],[Column103]]=0,"",Table4[Column103])</f>
        <v/>
      </c>
      <c r="DB45" t="str">
        <f>IF(Table4[[#This Row],[Column104]]=0,"",Table4[Column104])</f>
        <v/>
      </c>
      <c r="DC45" t="str">
        <f>IF(Table4[[#This Row],[Column105]]=0,"",Table4[Column105])</f>
        <v/>
      </c>
      <c r="DD45" t="str">
        <f>IF(Table4[[#This Row],[Column106]]=0,"",Table4[Column106])</f>
        <v/>
      </c>
      <c r="DE45" t="str">
        <f>IF(Table4[[#This Row],[Column107]]=0,"",Table4[Column107])</f>
        <v/>
      </c>
      <c r="DF45" t="str">
        <f>IF(Table4[[#This Row],[Column108]]=0,"",Table4[Column108])</f>
        <v/>
      </c>
      <c r="DG45" t="str">
        <f>IF(Table4[[#This Row],[Column109]]=0,"",Table4[Column109])</f>
        <v/>
      </c>
      <c r="DH45" t="str">
        <f>IF(Table4[[#This Row],[Column110]]=0,"",Table4[Column110])</f>
        <v/>
      </c>
      <c r="DI45" t="str">
        <f>IF(Table4[[#This Row],[Column111]]=0,"",Table4[Column111])</f>
        <v/>
      </c>
      <c r="DJ45" t="str">
        <f>IF(Table4[[#This Row],[Column112]]=0,"",Table4[Column112])</f>
        <v/>
      </c>
      <c r="DK45" t="str">
        <f>IF(Table4[[#This Row],[Column113]]=0,"",Table4[Column113])</f>
        <v/>
      </c>
      <c r="DL45" t="str">
        <f>IF(Table4[[#This Row],[Column114]]=0,"",Table4[Column114])</f>
        <v/>
      </c>
      <c r="DM45" t="str">
        <f>IF(Table4[[#This Row],[Column115]]=0,"",Table4[Column115])</f>
        <v/>
      </c>
      <c r="DN45" t="str">
        <f>IF(Table4[[#This Row],[Column116]]=0,"",Table4[Column116])</f>
        <v/>
      </c>
      <c r="DO45" t="str">
        <f>IF(Table4[[#This Row],[Column117]]=0,"",Table4[Column117])</f>
        <v/>
      </c>
      <c r="DP45" t="str">
        <f>IF(Table4[[#This Row],[Column118]]=0,"",Table4[Column118])</f>
        <v/>
      </c>
      <c r="DQ45" t="str">
        <f>IF(Table4[[#This Row],[Column119]]=0,"",Table4[Column119])</f>
        <v/>
      </c>
      <c r="DR45" t="str">
        <f>IF(Table4[[#This Row],[Column120]]=0,"",Table4[Column120])</f>
        <v/>
      </c>
      <c r="DS45" t="str">
        <f>IF(Table4[[#This Row],[Column121]]=0,"",Table4[Column121])</f>
        <v/>
      </c>
      <c r="DT45" t="str">
        <f>IF(Table4[[#This Row],[Column122]]=0,"",Table4[Column122])</f>
        <v/>
      </c>
      <c r="DU45" t="str">
        <f>IF(Table4[[#This Row],[Column123]]=0,"",Table4[Column123])</f>
        <v/>
      </c>
      <c r="DV45" t="str">
        <f>IF(Table4[[#This Row],[Column124]]=0,"",Table4[Column124])</f>
        <v/>
      </c>
      <c r="DW45" t="str">
        <f>IF(Table4[[#This Row],[Column125]]=0,"",Table4[Column125])</f>
        <v/>
      </c>
      <c r="DX45" t="str">
        <f>IF(Table4[[#This Row],[Column126]]=0,"",Table4[Column126])</f>
        <v/>
      </c>
      <c r="DY45" t="str">
        <f>IF(Table4[[#This Row],[Column127]]=0,"",Table4[Column127])</f>
        <v/>
      </c>
      <c r="DZ45" t="str">
        <f>IF(Table4[[#This Row],[Column128]]=0,"",Table4[Column128])</f>
        <v/>
      </c>
      <c r="EA45" t="str">
        <f>IF(Table4[[#This Row],[Column129]]=0,"",Table4[Column129])</f>
        <v/>
      </c>
      <c r="EB45" t="str">
        <f>IF(Table4[[#This Row],[Column130]]=0,"",Table4[Column130])</f>
        <v/>
      </c>
      <c r="EC45" t="str">
        <f>IF(Table4[[#This Row],[Column131]]=0,"",Table4[Column131])</f>
        <v/>
      </c>
      <c r="ED45" t="str">
        <f>IF(Table4[[#This Row],[Column132]]=0,"",Table4[Column132])</f>
        <v/>
      </c>
      <c r="EE45" t="str">
        <f>IF(Table4[[#This Row],[Column133]]=0,"",Table4[Column133])</f>
        <v/>
      </c>
      <c r="EF45" t="str">
        <f>IF(Table4[[#This Row],[Column134]]=0,"",Table4[Column134])</f>
        <v/>
      </c>
      <c r="EG45" t="str">
        <f>IF(Table4[[#This Row],[Column135]]=0,"",Table4[Column135])</f>
        <v/>
      </c>
      <c r="EH45" t="str">
        <f>IF(Table4[[#This Row],[Column136]]=0,"",Table4[Column136])</f>
        <v/>
      </c>
      <c r="EI45" t="str">
        <f>IF(Table4[[#This Row],[Column137]]=0,"",Table4[Column137])</f>
        <v/>
      </c>
      <c r="EJ45" t="str">
        <f>IF(Table4[[#This Row],[Column138]]=0,"",Table4[Column138])</f>
        <v/>
      </c>
      <c r="EK45" t="str">
        <f>IF(Table4[[#This Row],[Column139]]=0,"",Table4[Column139])</f>
        <v/>
      </c>
      <c r="EL45" t="str">
        <f>IF(Table4[[#This Row],[Column140]]=0,"",Table4[Column140])</f>
        <v/>
      </c>
      <c r="EM45" t="str">
        <f>IF(Table4[[#This Row],[Column141]]=0,"",Table4[Column141])</f>
        <v/>
      </c>
      <c r="EN45" t="str">
        <f>IF(Table4[[#This Row],[Column142]]=0,"",Table4[Column142])</f>
        <v/>
      </c>
      <c r="EO45" t="str">
        <f>IF(Table4[[#This Row],[Column143]]=0,"",Table4[Column143])</f>
        <v/>
      </c>
      <c r="EP45" t="str">
        <f>IF(Table4[[#This Row],[Column144]]=0,"",Table4[Column144])</f>
        <v/>
      </c>
      <c r="EQ45" t="str">
        <f>IF(Table4[[#This Row],[Column145]]=0,"",Table4[Column145])</f>
        <v/>
      </c>
      <c r="ER45" t="str">
        <f>IF(Table4[[#This Row],[Column146]]=0,"",Table4[Column146])</f>
        <v/>
      </c>
      <c r="ES45" t="str">
        <f>IF(Table4[[#This Row],[Column147]]=0,"",Table4[Column147])</f>
        <v/>
      </c>
      <c r="ET45" t="str">
        <f>IF(Table4[[#This Row],[Column148]]=0,"",Table4[Column148])</f>
        <v/>
      </c>
      <c r="EU45" t="str">
        <f>IF(Table4[[#This Row],[Column149]]=0,"",Table4[Column149])</f>
        <v/>
      </c>
      <c r="EV45" t="str">
        <f>IF(Table4[[#This Row],[Column150]]=0,"",Table4[Column150])</f>
        <v/>
      </c>
      <c r="EW45" t="str">
        <f>IF(Table4[[#This Row],[Column151]]=0,"",Table4[Column151])</f>
        <v/>
      </c>
      <c r="EX45" t="str">
        <f>IF(Table4[[#This Row],[Column152]]=0,"",Table4[Column152])</f>
        <v/>
      </c>
      <c r="EY45" t="str">
        <f>IF(Table4[[#This Row],[Column153]]=0,"",Table4[Column153])</f>
        <v/>
      </c>
      <c r="EZ45" t="str">
        <f>IF(Table4[[#This Row],[Column154]]=0,"",Table4[Column154])</f>
        <v/>
      </c>
      <c r="FA45" t="str">
        <f>IF(Table4[[#This Row],[Column155]]=0,"",Table4[Column155])</f>
        <v/>
      </c>
      <c r="FB45" t="str">
        <f>IF(Table4[[#This Row],[Column156]]=0,"",Table4[Column156])</f>
        <v/>
      </c>
      <c r="FC45" t="str">
        <f>IF(Table4[[#This Row],[Column157]]=0,"",Table4[Column157])</f>
        <v/>
      </c>
      <c r="FD45" t="str">
        <f>IF(Table4[[#This Row],[Column158]]=0,"",Table4[Column158])</f>
        <v/>
      </c>
      <c r="FE45" t="str">
        <f>IF(Table4[[#This Row],[Column159]]=0,"",Table4[Column159])</f>
        <v/>
      </c>
      <c r="FF45" t="str">
        <f>IF(Table4[[#This Row],[Column160]]=0,"",Table4[Column160])</f>
        <v/>
      </c>
      <c r="FG45" t="str">
        <f>IF(Table4[[#This Row],[Column161]]=0,"",Table4[Column161])</f>
        <v/>
      </c>
      <c r="FH45" t="str">
        <f>IF(Table4[[#This Row],[Column162]]=0,"",Table4[Column162])</f>
        <v/>
      </c>
      <c r="FI45" t="str">
        <f>IF(Table4[[#This Row],[Column163]]=0,"",Table4[Column163])</f>
        <v/>
      </c>
      <c r="FJ45" t="str">
        <f>IF(Table4[[#This Row],[Column164]]=0,"",Table4[Column164])</f>
        <v/>
      </c>
      <c r="FK45" t="str">
        <f>IF(Table4[[#This Row],[Column165]]=0,"",Table4[Column165])</f>
        <v/>
      </c>
      <c r="FL45" t="str">
        <f>IF(Table4[[#This Row],[Column166]]=0,"",Table4[Column166])</f>
        <v/>
      </c>
      <c r="FM45" t="str">
        <f>IF(Table4[[#This Row],[Column167]]=0,"",Table4[Column167])</f>
        <v/>
      </c>
      <c r="FN45" t="str">
        <f>IF(Table4[[#This Row],[Column168]]=0,"",Table4[Column168])</f>
        <v/>
      </c>
      <c r="FO45" t="str">
        <f>IF(Table4[[#This Row],[Column169]]=0,"",Table4[Column169])</f>
        <v/>
      </c>
      <c r="FP45" t="str">
        <f>IF(Table4[[#This Row],[Column170]]=0,"",Table4[Column170])</f>
        <v/>
      </c>
      <c r="FQ45" t="str">
        <f>IF(Table4[[#This Row],[Column171]]=0,"",Table4[Column171])</f>
        <v/>
      </c>
      <c r="FR45" t="str">
        <f>IF(Table4[[#This Row],[Column172]]=0,"",Table4[Column172])</f>
        <v/>
      </c>
      <c r="FS45" t="str">
        <f>IF(Table4[[#This Row],[Column173]]=0,"",Table4[Column173])</f>
        <v/>
      </c>
      <c r="FT45" t="str">
        <f>IF(Table4[[#This Row],[Column174]]=0,"",Table4[Column174])</f>
        <v/>
      </c>
      <c r="FU45" t="str">
        <f>IF(Table4[[#This Row],[Column175]]=0,"",Table4[Column175])</f>
        <v/>
      </c>
      <c r="FV45" t="str">
        <f>IF(Table4[[#This Row],[Column176]]=0,"",Table4[Column176])</f>
        <v/>
      </c>
      <c r="FW45" t="str">
        <f>IF(Table4[[#This Row],[Column177]]=0,"",Table4[Column177])</f>
        <v/>
      </c>
      <c r="FX45" t="str">
        <f>IF(Table4[[#This Row],[Column178]]=0,"",Table4[Column178])</f>
        <v/>
      </c>
      <c r="FY45" t="str">
        <f>IF(Table4[[#This Row],[Column179]]=0,"",Table4[Column179])</f>
        <v/>
      </c>
      <c r="FZ45" t="str">
        <f>IF(Table4[[#This Row],[Column180]]=0,"",Table4[Column180])</f>
        <v/>
      </c>
      <c r="GA45" t="str">
        <f>IF(Table4[[#This Row],[Column181]]=0,"",Table4[Column181])</f>
        <v/>
      </c>
      <c r="GB45" t="str">
        <f>IF(Table4[[#This Row],[Column182]]=0,"",Table4[Column182])</f>
        <v/>
      </c>
      <c r="GC45" t="str">
        <f>IF(Table4[[#This Row],[Column183]]=0,"",Table4[Column183])</f>
        <v/>
      </c>
      <c r="GD45" t="str">
        <f>IF(Table4[[#This Row],[Column184]]=0,"",Table4[Column184])</f>
        <v/>
      </c>
      <c r="GE45" t="str">
        <f>IF(Table4[[#This Row],[Column185]]=0,"",Table4[Column185])</f>
        <v/>
      </c>
      <c r="GF45" t="str">
        <f>IF(Table4[[#This Row],[Column186]]=0,"",Table4[Column186])</f>
        <v/>
      </c>
      <c r="GG45" t="str">
        <f>IF(Table4[[#This Row],[Column187]]=0,"",Table4[Column187])</f>
        <v/>
      </c>
      <c r="GH45" t="str">
        <f>IF(Table4[[#This Row],[Column188]]=0,"",Table4[Column188])</f>
        <v/>
      </c>
      <c r="GI45" t="str">
        <f>IF(Table4[[#This Row],[Column189]]=0,"",Table4[Column189])</f>
        <v/>
      </c>
      <c r="GJ45" t="str">
        <f>IF(Table4[[#This Row],[Column190]]=0,"",Table4[Column190])</f>
        <v/>
      </c>
      <c r="GK45" t="str">
        <f>IF(Table4[[#This Row],[Column191]]=0,"",Table4[Column191])</f>
        <v/>
      </c>
      <c r="GL45" t="str">
        <f>IF(Table4[[#This Row],[Column192]]=0,"",Table4[Column192])</f>
        <v/>
      </c>
      <c r="GM45" t="str">
        <f>IF(Table4[[#This Row],[Column193]]=0,"",Table4[Column193])</f>
        <v/>
      </c>
      <c r="GN45" t="str">
        <f>IF(Table4[[#This Row],[Column194]]=0,"",Table4[Column194])</f>
        <v/>
      </c>
      <c r="GO45" t="str">
        <f>IF(Table4[[#This Row],[Column195]]=0,"",Table4[Column195])</f>
        <v/>
      </c>
      <c r="GP45" t="str">
        <f>IF(Table4[[#This Row],[Column196]]=0,"",Table4[Column196])</f>
        <v/>
      </c>
      <c r="GQ45" t="str">
        <f>IF(Table4[[#This Row],[Column197]]=0,"",Table4[Column197])</f>
        <v/>
      </c>
      <c r="GR45" t="str">
        <f>IF(Table4[[#This Row],[Column198]]=0,"",Table4[Column198])</f>
        <v/>
      </c>
      <c r="GS45" t="str">
        <f>IF(Table4[[#This Row],[Column199]]=0,"",Table4[Column199])</f>
        <v/>
      </c>
      <c r="GT45" t="str">
        <f>IF(Table4[[#This Row],[Column200]]=0,"",Table4[Column200])</f>
        <v/>
      </c>
      <c r="GU45" t="str">
        <f>IF(Table4[[#This Row],[Column201]]=0,"",Table4[Column201])</f>
        <v/>
      </c>
      <c r="GV45" t="str">
        <f>IF(Table4[[#This Row],[Column202]]=0,"",Table4[Column202])</f>
        <v/>
      </c>
      <c r="GW45" t="str">
        <f>IF(Table4[[#This Row],[Column203]]=0,"",Table4[Column203])</f>
        <v/>
      </c>
      <c r="GX45" t="str">
        <f>IF(Table4[[#This Row],[Conversions]]=0,"",Table4[Conversions])</f>
        <v/>
      </c>
      <c r="GY45" s="2" t="e">
        <f>Table43[[#This Row],[Conversions]]*B$2</f>
        <v>#VALUE!</v>
      </c>
      <c r="GZ45" s="6">
        <f>SUM(COUNTIF(Table43[[#This Row],[Path]:[Column203]],{"*e*","social"}))</f>
        <v>0</v>
      </c>
      <c r="HA45" s="6">
        <f>IF(Table43[[#This Row],[Path]]=A$2,1,0)</f>
        <v>0</v>
      </c>
      <c r="HB45" s="6">
        <f>IF(Table43[[#This Row],[Path]]=A$3,1,0)</f>
        <v>0</v>
      </c>
      <c r="HC45" s="6">
        <f>IF(Table43[[#This Row],[Path]]=A$4,1,0)</f>
        <v>0</v>
      </c>
      <c r="HD45" s="6">
        <f>IF(Table43[[#This Row],[Path]]=A$5,1,0)</f>
        <v>0</v>
      </c>
      <c r="HE45" s="6">
        <f>IF(Table43[[#This Row],[Path]]=A$6,1,0)</f>
        <v>0</v>
      </c>
      <c r="HF45" s="6">
        <f>IF(Table43[[#This Row],[Path]]=A$7,1,0)</f>
        <v>0</v>
      </c>
      <c r="HG45" s="5">
        <f>COUNTIF(Table43[[#This Row],[Path]:[Column203]],A$2)</f>
        <v>0</v>
      </c>
      <c r="HH45" s="5">
        <f>COUNTIF(Table43[[#This Row],[Path]:[Column203]],A$3)</f>
        <v>0</v>
      </c>
      <c r="HI45" s="5">
        <f>COUNTIF(Table43[[#This Row],[Path]:[Column203]],A$4)</f>
        <v>0</v>
      </c>
      <c r="HJ45" s="5">
        <f>COUNTIF(Table43[[#This Row],[Path]:[Column203]],A$5)</f>
        <v>0</v>
      </c>
      <c r="HK45" s="5">
        <f>COUNTIF(Table43[[#This Row],[Path]:[Column203]],A$6)</f>
        <v>0</v>
      </c>
      <c r="HL45" s="5">
        <f>COUNTIF(Table43[[#This Row],[Path]:[Column203]],A$7)</f>
        <v>0</v>
      </c>
      <c r="HM45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45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45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45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45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45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45" s="4" t="e">
        <f>Table43[[#This Row],[IncrementalOrganic Attribution Ratio]]*Table43[[#This Row],[Total Revenue]]</f>
        <v>#VALUE!</v>
      </c>
      <c r="HT45" s="4" t="e">
        <f>Table43[[#This Row],[BrandIntention Attribution Ratio]]*Table43[[#This Row],[Total Revenue]]</f>
        <v>#VALUE!</v>
      </c>
      <c r="HU45" s="4" t="e">
        <f>Table43[[#This Row],[Incrementalcpc Attribution Ratio]]*Table43[[#This Row],[Total Revenue]]</f>
        <v>#VALUE!</v>
      </c>
      <c r="HV45" s="4" t="e">
        <f>Table43[[#This Row],[Feeds Attribution Ratio]]*Table43[[#This Row],[Total Revenue]]</f>
        <v>#VALUE!</v>
      </c>
      <c r="HW45" s="4" t="e">
        <f>Table43[[#This Row],[Referrals Attribution Ratio]]*Table43[[#This Row],[Total Revenue]]</f>
        <v>#VALUE!</v>
      </c>
      <c r="HX45" s="4" t="e">
        <f>Table43[[#This Row],[Social Attribution Ratio]]*Table43[[#This Row],[Total Revenue]]</f>
        <v>#VALUE!</v>
      </c>
      <c r="HY45" s="18">
        <f>SUM(Table43[[#This Row],[IncrementalOrganic Attribution Ratio]:[Social Attribution Ratio]])</f>
        <v>0</v>
      </c>
    </row>
    <row r="46" spans="2:233" x14ac:dyDescent="0.25">
      <c r="B46" t="str">
        <f>IF(Table4[[#This Row],[Path]]=0,"",Table4[Path])</f>
        <v/>
      </c>
      <c r="C46" t="str">
        <f>IF(Table4[[#This Row],[Column1]]=0,"",Table4[Column1])</f>
        <v/>
      </c>
      <c r="D46" t="str">
        <f>IF(Table4[[#This Row],[Column2]]=0,"",Table4[Column2])</f>
        <v/>
      </c>
      <c r="E46" t="str">
        <f>IF(Table4[[#This Row],[Column3]]=0,"",Table4[Column3])</f>
        <v/>
      </c>
      <c r="F46" t="str">
        <f>IF(Table4[[#This Row],[Column4]]=0,"",Table4[Column4])</f>
        <v/>
      </c>
      <c r="G46" t="str">
        <f>IF(Table4[[#This Row],[Column5]]=0,"",Table4[Column5])</f>
        <v/>
      </c>
      <c r="H46" t="str">
        <f>IF(Table4[[#This Row],[Column6]]=0,"",Table4[Column6])</f>
        <v/>
      </c>
      <c r="I46" t="str">
        <f>IF(Table4[[#This Row],[Column7]]=0,"",Table4[Column7])</f>
        <v/>
      </c>
      <c r="J46" t="str">
        <f>IF(Table4[[#This Row],[Column8]]=0,"",Table4[Column8])</f>
        <v/>
      </c>
      <c r="K46" t="str">
        <f>IF(Table4[[#This Row],[Column9]]=0,"",Table4[Column9])</f>
        <v/>
      </c>
      <c r="L46" t="str">
        <f>IF(Table4[[#This Row],[Column10]]=0,"",Table4[Column10])</f>
        <v/>
      </c>
      <c r="M46" t="str">
        <f>IF(Table4[[#This Row],[Column11]]=0,"",Table4[Column11])</f>
        <v/>
      </c>
      <c r="N46" t="str">
        <f>IF(Table4[[#This Row],[Column12]]=0,"",Table4[Column12])</f>
        <v/>
      </c>
      <c r="O46" t="str">
        <f>IF(Table4[[#This Row],[Column13]]=0,"",Table4[Column13])</f>
        <v/>
      </c>
      <c r="P46" t="str">
        <f>IF(Table4[[#This Row],[Column14]]=0,"",Table4[Column14])</f>
        <v/>
      </c>
      <c r="Q46" t="str">
        <f>IF(Table4[[#This Row],[Column15]]=0,"",Table4[Column15])</f>
        <v/>
      </c>
      <c r="R46" t="str">
        <f>IF(Table4[[#This Row],[Column16]]=0,"",Table4[Column16])</f>
        <v/>
      </c>
      <c r="S46" t="str">
        <f>IF(Table4[[#This Row],[Column17]]=0,"",Table4[Column17])</f>
        <v/>
      </c>
      <c r="T46" t="str">
        <f>IF(Table4[[#This Row],[Column18]]=0,"",Table4[Column18])</f>
        <v/>
      </c>
      <c r="U46" t="str">
        <f>IF(Table4[[#This Row],[Column19]]=0,"",Table4[Column19])</f>
        <v/>
      </c>
      <c r="V46" t="str">
        <f>IF(Table4[[#This Row],[Column20]]=0,"",Table4[Column20])</f>
        <v/>
      </c>
      <c r="W46" t="str">
        <f>IF(Table4[[#This Row],[Column21]]=0,"",Table4[Column21])</f>
        <v/>
      </c>
      <c r="X46" t="str">
        <f>IF(Table4[[#This Row],[Column22]]=0,"",Table4[Column22])</f>
        <v/>
      </c>
      <c r="Y46" t="str">
        <f>IF(Table4[[#This Row],[Column23]]=0,"",Table4[Column23])</f>
        <v/>
      </c>
      <c r="Z46" t="str">
        <f>IF(Table4[[#This Row],[Column24]]=0,"",Table4[Column24])</f>
        <v/>
      </c>
      <c r="AA46" t="str">
        <f>IF(Table4[[#This Row],[Column25]]=0,"",Table4[Column25])</f>
        <v/>
      </c>
      <c r="AB46" t="str">
        <f>IF(Table4[[#This Row],[Column26]]=0,"",Table4[Column26])</f>
        <v/>
      </c>
      <c r="AC46" t="str">
        <f>IF(Table4[[#This Row],[Column27]]=0,"",Table4[Column27])</f>
        <v/>
      </c>
      <c r="AD46" t="str">
        <f>IF(Table4[[#This Row],[Column28]]=0,"",Table4[Column28])</f>
        <v/>
      </c>
      <c r="AE46" t="str">
        <f>IF(Table4[[#This Row],[Column29]]=0,"",Table4[Column29])</f>
        <v/>
      </c>
      <c r="AF46" t="str">
        <f>IF(Table4[[#This Row],[Column30]]=0,"",Table4[Column30])</f>
        <v/>
      </c>
      <c r="AG46" t="str">
        <f>IF(Table4[[#This Row],[Column31]]=0,"",Table4[Column31])</f>
        <v/>
      </c>
      <c r="AH46" t="str">
        <f>IF(Table4[[#This Row],[Column32]]=0,"",Table4[Column32])</f>
        <v/>
      </c>
      <c r="AI46" t="str">
        <f>IF(Table4[[#This Row],[Column33]]=0,"",Table4[Column33])</f>
        <v/>
      </c>
      <c r="AJ46" t="str">
        <f>IF(Table4[[#This Row],[Column34]]=0,"",Table4[Column34])</f>
        <v/>
      </c>
      <c r="AK46" t="str">
        <f>IF(Table4[[#This Row],[Column35]]=0,"",Table4[Column35])</f>
        <v/>
      </c>
      <c r="AL46" t="str">
        <f>IF(Table4[[#This Row],[Column36]]=0,"",Table4[Column36])</f>
        <v/>
      </c>
      <c r="AM46" t="str">
        <f>IF(Table4[[#This Row],[Column37]]=0,"",Table4[Column37])</f>
        <v/>
      </c>
      <c r="AN46" t="str">
        <f>IF(Table4[[#This Row],[Column38]]=0,"",Table4[Column38])</f>
        <v/>
      </c>
      <c r="AO46" t="str">
        <f>IF(Table4[[#This Row],[Column39]]=0,"",Table4[Column39])</f>
        <v/>
      </c>
      <c r="AP46" t="str">
        <f>IF(Table4[[#This Row],[Column40]]=0,"",Table4[Column40])</f>
        <v/>
      </c>
      <c r="AQ46" t="str">
        <f>IF(Table4[[#This Row],[Column41]]=0,"",Table4[Column41])</f>
        <v/>
      </c>
      <c r="AR46" t="str">
        <f>IF(Table4[[#This Row],[Column42]]=0,"",Table4[Column42])</f>
        <v/>
      </c>
      <c r="AS46" t="str">
        <f>IF(Table4[[#This Row],[Column43]]=0,"",Table4[Column43])</f>
        <v/>
      </c>
      <c r="AT46" t="str">
        <f>IF(Table4[[#This Row],[Column44]]=0,"",Table4[Column44])</f>
        <v/>
      </c>
      <c r="AU46" t="str">
        <f>IF(Table4[[#This Row],[Column45]]=0,"",Table4[Column45])</f>
        <v/>
      </c>
      <c r="AV46" t="str">
        <f>IF(Table4[[#This Row],[Column46]]=0,"",Table4[Column46])</f>
        <v/>
      </c>
      <c r="AW46" t="str">
        <f>IF(Table4[[#This Row],[Column47]]=0,"",Table4[Column47])</f>
        <v/>
      </c>
      <c r="AX46" t="str">
        <f>IF(Table4[[#This Row],[Column48]]=0,"",Table4[Column48])</f>
        <v/>
      </c>
      <c r="AY46" t="str">
        <f>IF(Table4[[#This Row],[Column49]]=0,"",Table4[Column49])</f>
        <v/>
      </c>
      <c r="AZ46" t="str">
        <f>IF(Table4[[#This Row],[Column50]]=0,"",Table4[Column50])</f>
        <v/>
      </c>
      <c r="BA46" t="str">
        <f>IF(Table4[[#This Row],[Column51]]=0,"",Table4[Column51])</f>
        <v/>
      </c>
      <c r="BB46" t="str">
        <f>IF(Table4[[#This Row],[Column52]]=0,"",Table4[Column52])</f>
        <v/>
      </c>
      <c r="BC46" t="str">
        <f>IF(Table4[[#This Row],[Column53]]=0,"",Table4[Column53])</f>
        <v/>
      </c>
      <c r="BD46" t="str">
        <f>IF(Table4[[#This Row],[Column54]]=0,"",Table4[Column54])</f>
        <v/>
      </c>
      <c r="BE46" t="str">
        <f>IF(Table4[[#This Row],[Column55]]=0,"",Table4[Column55])</f>
        <v/>
      </c>
      <c r="BF46" t="str">
        <f>IF(Table4[[#This Row],[Column56]]=0,"",Table4[Column56])</f>
        <v/>
      </c>
      <c r="BG46" t="str">
        <f>IF(Table4[[#This Row],[Column57]]=0,"",Table4[Column57])</f>
        <v/>
      </c>
      <c r="BH46" t="str">
        <f>IF(Table4[[#This Row],[Column58]]=0,"",Table4[Column58])</f>
        <v/>
      </c>
      <c r="BI46" t="str">
        <f>IF(Table4[[#This Row],[Column59]]=0,"",Table4[Column59])</f>
        <v/>
      </c>
      <c r="BJ46" t="str">
        <f>IF(Table4[[#This Row],[Column60]]=0,"",Table4[Column60])</f>
        <v/>
      </c>
      <c r="BK46" t="str">
        <f>IF(Table4[[#This Row],[Column61]]=0,"",Table4[Column61])</f>
        <v/>
      </c>
      <c r="BL46" t="str">
        <f>IF(Table4[[#This Row],[Column62]]=0,"",Table4[Column62])</f>
        <v/>
      </c>
      <c r="BM46" t="str">
        <f>IF(Table4[[#This Row],[Column63]]=0,"",Table4[Column63])</f>
        <v/>
      </c>
      <c r="BN46" t="str">
        <f>IF(Table4[[#This Row],[Column64]]=0,"",Table4[Column64])</f>
        <v/>
      </c>
      <c r="BO46" t="str">
        <f>IF(Table4[[#This Row],[Column65]]=0,"",Table4[Column65])</f>
        <v/>
      </c>
      <c r="BP46" t="str">
        <f>IF(Table4[[#This Row],[Column66]]=0,"",Table4[Column66])</f>
        <v/>
      </c>
      <c r="BQ46" t="str">
        <f>IF(Table4[[#This Row],[Column67]]=0,"",Table4[Column67])</f>
        <v/>
      </c>
      <c r="BR46" t="str">
        <f>IF(Table4[[#This Row],[Column68]]=0,"",Table4[Column68])</f>
        <v/>
      </c>
      <c r="BS46" t="str">
        <f>IF(Table4[[#This Row],[Column69]]=0,"",Table4[Column69])</f>
        <v/>
      </c>
      <c r="BT46" t="str">
        <f>IF(Table4[[#This Row],[Column70]]=0,"",Table4[Column70])</f>
        <v/>
      </c>
      <c r="BU46" t="str">
        <f>IF(Table4[[#This Row],[Column71]]=0,"",Table4[Column71])</f>
        <v/>
      </c>
      <c r="BV46" t="str">
        <f>IF(Table4[[#This Row],[Column72]]=0,"",Table4[Column72])</f>
        <v/>
      </c>
      <c r="BW46" t="str">
        <f>IF(Table4[[#This Row],[Column73]]=0,"",Table4[Column73])</f>
        <v/>
      </c>
      <c r="BX46" t="str">
        <f>IF(Table4[[#This Row],[Column74]]=0,"",Table4[Column74])</f>
        <v/>
      </c>
      <c r="BY46" t="str">
        <f>IF(Table4[[#This Row],[Column75]]=0,"",Table4[Column75])</f>
        <v/>
      </c>
      <c r="BZ46" t="str">
        <f>IF(Table4[[#This Row],[Column76]]=0,"",Table4[Column76])</f>
        <v/>
      </c>
      <c r="CA46" t="str">
        <f>IF(Table4[[#This Row],[Column77]]=0,"",Table4[Column77])</f>
        <v/>
      </c>
      <c r="CB46" t="str">
        <f>IF(Table4[[#This Row],[Column78]]=0,"",Table4[Column78])</f>
        <v/>
      </c>
      <c r="CC46" t="str">
        <f>IF(Table4[[#This Row],[Column79]]=0,"",Table4[Column79])</f>
        <v/>
      </c>
      <c r="CD46" t="str">
        <f>IF(Table4[[#This Row],[Column80]]=0,"",Table4[Column80])</f>
        <v/>
      </c>
      <c r="CE46" t="str">
        <f>IF(Table4[[#This Row],[Column81]]=0,"",Table4[Column81])</f>
        <v/>
      </c>
      <c r="CF46" t="str">
        <f>IF(Table4[[#This Row],[Column82]]=0,"",Table4[Column82])</f>
        <v/>
      </c>
      <c r="CG46" t="str">
        <f>IF(Table4[[#This Row],[Column83]]=0,"",Table4[Column83])</f>
        <v/>
      </c>
      <c r="CH46" t="str">
        <f>IF(Table4[[#This Row],[Column84]]=0,"",Table4[Column84])</f>
        <v/>
      </c>
      <c r="CI46" t="str">
        <f>IF(Table4[[#This Row],[Column85]]=0,"",Table4[Column85])</f>
        <v/>
      </c>
      <c r="CJ46" t="str">
        <f>IF(Table4[[#This Row],[Column86]]=0,"",Table4[Column86])</f>
        <v/>
      </c>
      <c r="CK46" t="str">
        <f>IF(Table4[[#This Row],[Column87]]=0,"",Table4[Column87])</f>
        <v/>
      </c>
      <c r="CL46" t="str">
        <f>IF(Table4[[#This Row],[Column88]]=0,"",Table4[Column88])</f>
        <v/>
      </c>
      <c r="CM46" t="str">
        <f>IF(Table4[[#This Row],[Column89]]=0,"",Table4[Column89])</f>
        <v/>
      </c>
      <c r="CN46" t="str">
        <f>IF(Table4[[#This Row],[Column90]]=0,"",Table4[Column90])</f>
        <v/>
      </c>
      <c r="CO46" t="str">
        <f>IF(Table4[[#This Row],[Column91]]=0,"",Table4[Column91])</f>
        <v/>
      </c>
      <c r="CP46" t="str">
        <f>IF(Table4[[#This Row],[Column92]]=0,"",Table4[Column92])</f>
        <v/>
      </c>
      <c r="CQ46" t="str">
        <f>IF(Table4[[#This Row],[Column93]]=0,"",Table4[Column93])</f>
        <v/>
      </c>
      <c r="CR46" t="str">
        <f>IF(Table4[[#This Row],[Column94]]=0,"",Table4[Column94])</f>
        <v/>
      </c>
      <c r="CS46" t="str">
        <f>IF(Table4[[#This Row],[Column95]]=0,"",Table4[Column95])</f>
        <v/>
      </c>
      <c r="CT46" t="str">
        <f>IF(Table4[[#This Row],[Column96]]=0,"",Table4[Column96])</f>
        <v/>
      </c>
      <c r="CU46" t="str">
        <f>IF(Table4[[#This Row],[Column97]]=0,"",Table4[Column97])</f>
        <v/>
      </c>
      <c r="CV46" t="str">
        <f>IF(Table4[[#This Row],[Column98]]=0,"",Table4[Column98])</f>
        <v/>
      </c>
      <c r="CW46" t="str">
        <f>IF(Table4[[#This Row],[Column99]]=0,"",Table4[Column99])</f>
        <v/>
      </c>
      <c r="CX46" t="str">
        <f>IF(Table4[[#This Row],[Column100]]=0,"",Table4[Column100])</f>
        <v/>
      </c>
      <c r="CY46" t="str">
        <f>IF(Table4[[#This Row],[Column101]]=0,"",Table4[Column101])</f>
        <v/>
      </c>
      <c r="CZ46" t="str">
        <f>IF(Table4[[#This Row],[Column102]]=0,"",Table4[Column102])</f>
        <v/>
      </c>
      <c r="DA46" t="str">
        <f>IF(Table4[[#This Row],[Column103]]=0,"",Table4[Column103])</f>
        <v/>
      </c>
      <c r="DB46" t="str">
        <f>IF(Table4[[#This Row],[Column104]]=0,"",Table4[Column104])</f>
        <v/>
      </c>
      <c r="DC46" t="str">
        <f>IF(Table4[[#This Row],[Column105]]=0,"",Table4[Column105])</f>
        <v/>
      </c>
      <c r="DD46" t="str">
        <f>IF(Table4[[#This Row],[Column106]]=0,"",Table4[Column106])</f>
        <v/>
      </c>
      <c r="DE46" t="str">
        <f>IF(Table4[[#This Row],[Column107]]=0,"",Table4[Column107])</f>
        <v/>
      </c>
      <c r="DF46" t="str">
        <f>IF(Table4[[#This Row],[Column108]]=0,"",Table4[Column108])</f>
        <v/>
      </c>
      <c r="DG46" t="str">
        <f>IF(Table4[[#This Row],[Column109]]=0,"",Table4[Column109])</f>
        <v/>
      </c>
      <c r="DH46" t="str">
        <f>IF(Table4[[#This Row],[Column110]]=0,"",Table4[Column110])</f>
        <v/>
      </c>
      <c r="DI46" t="str">
        <f>IF(Table4[[#This Row],[Column111]]=0,"",Table4[Column111])</f>
        <v/>
      </c>
      <c r="DJ46" t="str">
        <f>IF(Table4[[#This Row],[Column112]]=0,"",Table4[Column112])</f>
        <v/>
      </c>
      <c r="DK46" t="str">
        <f>IF(Table4[[#This Row],[Column113]]=0,"",Table4[Column113])</f>
        <v/>
      </c>
      <c r="DL46" t="str">
        <f>IF(Table4[[#This Row],[Column114]]=0,"",Table4[Column114])</f>
        <v/>
      </c>
      <c r="DM46" t="str">
        <f>IF(Table4[[#This Row],[Column115]]=0,"",Table4[Column115])</f>
        <v/>
      </c>
      <c r="DN46" t="str">
        <f>IF(Table4[[#This Row],[Column116]]=0,"",Table4[Column116])</f>
        <v/>
      </c>
      <c r="DO46" t="str">
        <f>IF(Table4[[#This Row],[Column117]]=0,"",Table4[Column117])</f>
        <v/>
      </c>
      <c r="DP46" t="str">
        <f>IF(Table4[[#This Row],[Column118]]=0,"",Table4[Column118])</f>
        <v/>
      </c>
      <c r="DQ46" t="str">
        <f>IF(Table4[[#This Row],[Column119]]=0,"",Table4[Column119])</f>
        <v/>
      </c>
      <c r="DR46" t="str">
        <f>IF(Table4[[#This Row],[Column120]]=0,"",Table4[Column120])</f>
        <v/>
      </c>
      <c r="DS46" t="str">
        <f>IF(Table4[[#This Row],[Column121]]=0,"",Table4[Column121])</f>
        <v/>
      </c>
      <c r="DT46" t="str">
        <f>IF(Table4[[#This Row],[Column122]]=0,"",Table4[Column122])</f>
        <v/>
      </c>
      <c r="DU46" t="str">
        <f>IF(Table4[[#This Row],[Column123]]=0,"",Table4[Column123])</f>
        <v/>
      </c>
      <c r="DV46" t="str">
        <f>IF(Table4[[#This Row],[Column124]]=0,"",Table4[Column124])</f>
        <v/>
      </c>
      <c r="DW46" t="str">
        <f>IF(Table4[[#This Row],[Column125]]=0,"",Table4[Column125])</f>
        <v/>
      </c>
      <c r="DX46" t="str">
        <f>IF(Table4[[#This Row],[Column126]]=0,"",Table4[Column126])</f>
        <v/>
      </c>
      <c r="DY46" t="str">
        <f>IF(Table4[[#This Row],[Column127]]=0,"",Table4[Column127])</f>
        <v/>
      </c>
      <c r="DZ46" t="str">
        <f>IF(Table4[[#This Row],[Column128]]=0,"",Table4[Column128])</f>
        <v/>
      </c>
      <c r="EA46" t="str">
        <f>IF(Table4[[#This Row],[Column129]]=0,"",Table4[Column129])</f>
        <v/>
      </c>
      <c r="EB46" t="str">
        <f>IF(Table4[[#This Row],[Column130]]=0,"",Table4[Column130])</f>
        <v/>
      </c>
      <c r="EC46" t="str">
        <f>IF(Table4[[#This Row],[Column131]]=0,"",Table4[Column131])</f>
        <v/>
      </c>
      <c r="ED46" t="str">
        <f>IF(Table4[[#This Row],[Column132]]=0,"",Table4[Column132])</f>
        <v/>
      </c>
      <c r="EE46" t="str">
        <f>IF(Table4[[#This Row],[Column133]]=0,"",Table4[Column133])</f>
        <v/>
      </c>
      <c r="EF46" t="str">
        <f>IF(Table4[[#This Row],[Column134]]=0,"",Table4[Column134])</f>
        <v/>
      </c>
      <c r="EG46" t="str">
        <f>IF(Table4[[#This Row],[Column135]]=0,"",Table4[Column135])</f>
        <v/>
      </c>
      <c r="EH46" t="str">
        <f>IF(Table4[[#This Row],[Column136]]=0,"",Table4[Column136])</f>
        <v/>
      </c>
      <c r="EI46" t="str">
        <f>IF(Table4[[#This Row],[Column137]]=0,"",Table4[Column137])</f>
        <v/>
      </c>
      <c r="EJ46" t="str">
        <f>IF(Table4[[#This Row],[Column138]]=0,"",Table4[Column138])</f>
        <v/>
      </c>
      <c r="EK46" t="str">
        <f>IF(Table4[[#This Row],[Column139]]=0,"",Table4[Column139])</f>
        <v/>
      </c>
      <c r="EL46" t="str">
        <f>IF(Table4[[#This Row],[Column140]]=0,"",Table4[Column140])</f>
        <v/>
      </c>
      <c r="EM46" t="str">
        <f>IF(Table4[[#This Row],[Column141]]=0,"",Table4[Column141])</f>
        <v/>
      </c>
      <c r="EN46" t="str">
        <f>IF(Table4[[#This Row],[Column142]]=0,"",Table4[Column142])</f>
        <v/>
      </c>
      <c r="EO46" t="str">
        <f>IF(Table4[[#This Row],[Column143]]=0,"",Table4[Column143])</f>
        <v/>
      </c>
      <c r="EP46" t="str">
        <f>IF(Table4[[#This Row],[Column144]]=0,"",Table4[Column144])</f>
        <v/>
      </c>
      <c r="EQ46" t="str">
        <f>IF(Table4[[#This Row],[Column145]]=0,"",Table4[Column145])</f>
        <v/>
      </c>
      <c r="ER46" t="str">
        <f>IF(Table4[[#This Row],[Column146]]=0,"",Table4[Column146])</f>
        <v/>
      </c>
      <c r="ES46" t="str">
        <f>IF(Table4[[#This Row],[Column147]]=0,"",Table4[Column147])</f>
        <v/>
      </c>
      <c r="ET46" t="str">
        <f>IF(Table4[[#This Row],[Column148]]=0,"",Table4[Column148])</f>
        <v/>
      </c>
      <c r="EU46" t="str">
        <f>IF(Table4[[#This Row],[Column149]]=0,"",Table4[Column149])</f>
        <v/>
      </c>
      <c r="EV46" t="str">
        <f>IF(Table4[[#This Row],[Column150]]=0,"",Table4[Column150])</f>
        <v/>
      </c>
      <c r="EW46" t="str">
        <f>IF(Table4[[#This Row],[Column151]]=0,"",Table4[Column151])</f>
        <v/>
      </c>
      <c r="EX46" t="str">
        <f>IF(Table4[[#This Row],[Column152]]=0,"",Table4[Column152])</f>
        <v/>
      </c>
      <c r="EY46" t="str">
        <f>IF(Table4[[#This Row],[Column153]]=0,"",Table4[Column153])</f>
        <v/>
      </c>
      <c r="EZ46" t="str">
        <f>IF(Table4[[#This Row],[Column154]]=0,"",Table4[Column154])</f>
        <v/>
      </c>
      <c r="FA46" t="str">
        <f>IF(Table4[[#This Row],[Column155]]=0,"",Table4[Column155])</f>
        <v/>
      </c>
      <c r="FB46" t="str">
        <f>IF(Table4[[#This Row],[Column156]]=0,"",Table4[Column156])</f>
        <v/>
      </c>
      <c r="FC46" t="str">
        <f>IF(Table4[[#This Row],[Column157]]=0,"",Table4[Column157])</f>
        <v/>
      </c>
      <c r="FD46" t="str">
        <f>IF(Table4[[#This Row],[Column158]]=0,"",Table4[Column158])</f>
        <v/>
      </c>
      <c r="FE46" t="str">
        <f>IF(Table4[[#This Row],[Column159]]=0,"",Table4[Column159])</f>
        <v/>
      </c>
      <c r="FF46" t="str">
        <f>IF(Table4[[#This Row],[Column160]]=0,"",Table4[Column160])</f>
        <v/>
      </c>
      <c r="FG46" t="str">
        <f>IF(Table4[[#This Row],[Column161]]=0,"",Table4[Column161])</f>
        <v/>
      </c>
      <c r="FH46" t="str">
        <f>IF(Table4[[#This Row],[Column162]]=0,"",Table4[Column162])</f>
        <v/>
      </c>
      <c r="FI46" t="str">
        <f>IF(Table4[[#This Row],[Column163]]=0,"",Table4[Column163])</f>
        <v/>
      </c>
      <c r="FJ46" t="str">
        <f>IF(Table4[[#This Row],[Column164]]=0,"",Table4[Column164])</f>
        <v/>
      </c>
      <c r="FK46" t="str">
        <f>IF(Table4[[#This Row],[Column165]]=0,"",Table4[Column165])</f>
        <v/>
      </c>
      <c r="FL46" t="str">
        <f>IF(Table4[[#This Row],[Column166]]=0,"",Table4[Column166])</f>
        <v/>
      </c>
      <c r="FM46" t="str">
        <f>IF(Table4[[#This Row],[Column167]]=0,"",Table4[Column167])</f>
        <v/>
      </c>
      <c r="FN46" t="str">
        <f>IF(Table4[[#This Row],[Column168]]=0,"",Table4[Column168])</f>
        <v/>
      </c>
      <c r="FO46" t="str">
        <f>IF(Table4[[#This Row],[Column169]]=0,"",Table4[Column169])</f>
        <v/>
      </c>
      <c r="FP46" t="str">
        <f>IF(Table4[[#This Row],[Column170]]=0,"",Table4[Column170])</f>
        <v/>
      </c>
      <c r="FQ46" t="str">
        <f>IF(Table4[[#This Row],[Column171]]=0,"",Table4[Column171])</f>
        <v/>
      </c>
      <c r="FR46" t="str">
        <f>IF(Table4[[#This Row],[Column172]]=0,"",Table4[Column172])</f>
        <v/>
      </c>
      <c r="FS46" t="str">
        <f>IF(Table4[[#This Row],[Column173]]=0,"",Table4[Column173])</f>
        <v/>
      </c>
      <c r="FT46" t="str">
        <f>IF(Table4[[#This Row],[Column174]]=0,"",Table4[Column174])</f>
        <v/>
      </c>
      <c r="FU46" t="str">
        <f>IF(Table4[[#This Row],[Column175]]=0,"",Table4[Column175])</f>
        <v/>
      </c>
      <c r="FV46" t="str">
        <f>IF(Table4[[#This Row],[Column176]]=0,"",Table4[Column176])</f>
        <v/>
      </c>
      <c r="FW46" t="str">
        <f>IF(Table4[[#This Row],[Column177]]=0,"",Table4[Column177])</f>
        <v/>
      </c>
      <c r="FX46" t="str">
        <f>IF(Table4[[#This Row],[Column178]]=0,"",Table4[Column178])</f>
        <v/>
      </c>
      <c r="FY46" t="str">
        <f>IF(Table4[[#This Row],[Column179]]=0,"",Table4[Column179])</f>
        <v/>
      </c>
      <c r="FZ46" t="str">
        <f>IF(Table4[[#This Row],[Column180]]=0,"",Table4[Column180])</f>
        <v/>
      </c>
      <c r="GA46" t="str">
        <f>IF(Table4[[#This Row],[Column181]]=0,"",Table4[Column181])</f>
        <v/>
      </c>
      <c r="GB46" t="str">
        <f>IF(Table4[[#This Row],[Column182]]=0,"",Table4[Column182])</f>
        <v/>
      </c>
      <c r="GC46" t="str">
        <f>IF(Table4[[#This Row],[Column183]]=0,"",Table4[Column183])</f>
        <v/>
      </c>
      <c r="GD46" t="str">
        <f>IF(Table4[[#This Row],[Column184]]=0,"",Table4[Column184])</f>
        <v/>
      </c>
      <c r="GE46" t="str">
        <f>IF(Table4[[#This Row],[Column185]]=0,"",Table4[Column185])</f>
        <v/>
      </c>
      <c r="GF46" t="str">
        <f>IF(Table4[[#This Row],[Column186]]=0,"",Table4[Column186])</f>
        <v/>
      </c>
      <c r="GG46" t="str">
        <f>IF(Table4[[#This Row],[Column187]]=0,"",Table4[Column187])</f>
        <v/>
      </c>
      <c r="GH46" t="str">
        <f>IF(Table4[[#This Row],[Column188]]=0,"",Table4[Column188])</f>
        <v/>
      </c>
      <c r="GI46" t="str">
        <f>IF(Table4[[#This Row],[Column189]]=0,"",Table4[Column189])</f>
        <v/>
      </c>
      <c r="GJ46" t="str">
        <f>IF(Table4[[#This Row],[Column190]]=0,"",Table4[Column190])</f>
        <v/>
      </c>
      <c r="GK46" t="str">
        <f>IF(Table4[[#This Row],[Column191]]=0,"",Table4[Column191])</f>
        <v/>
      </c>
      <c r="GL46" t="str">
        <f>IF(Table4[[#This Row],[Column192]]=0,"",Table4[Column192])</f>
        <v/>
      </c>
      <c r="GM46" t="str">
        <f>IF(Table4[[#This Row],[Column193]]=0,"",Table4[Column193])</f>
        <v/>
      </c>
      <c r="GN46" t="str">
        <f>IF(Table4[[#This Row],[Column194]]=0,"",Table4[Column194])</f>
        <v/>
      </c>
      <c r="GO46" t="str">
        <f>IF(Table4[[#This Row],[Column195]]=0,"",Table4[Column195])</f>
        <v/>
      </c>
      <c r="GP46" t="str">
        <f>IF(Table4[[#This Row],[Column196]]=0,"",Table4[Column196])</f>
        <v/>
      </c>
      <c r="GQ46" t="str">
        <f>IF(Table4[[#This Row],[Column197]]=0,"",Table4[Column197])</f>
        <v/>
      </c>
      <c r="GR46" t="str">
        <f>IF(Table4[[#This Row],[Column198]]=0,"",Table4[Column198])</f>
        <v/>
      </c>
      <c r="GS46" t="str">
        <f>IF(Table4[[#This Row],[Column199]]=0,"",Table4[Column199])</f>
        <v/>
      </c>
      <c r="GT46" t="str">
        <f>IF(Table4[[#This Row],[Column200]]=0,"",Table4[Column200])</f>
        <v/>
      </c>
      <c r="GU46" t="str">
        <f>IF(Table4[[#This Row],[Column201]]=0,"",Table4[Column201])</f>
        <v/>
      </c>
      <c r="GV46" t="str">
        <f>IF(Table4[[#This Row],[Column202]]=0,"",Table4[Column202])</f>
        <v/>
      </c>
      <c r="GW46" t="str">
        <f>IF(Table4[[#This Row],[Column203]]=0,"",Table4[Column203])</f>
        <v/>
      </c>
      <c r="GX46" t="str">
        <f>IF(Table4[[#This Row],[Conversions]]=0,"",Table4[Conversions])</f>
        <v/>
      </c>
      <c r="GY46" s="2" t="e">
        <f>Table43[[#This Row],[Conversions]]*B$2</f>
        <v>#VALUE!</v>
      </c>
      <c r="GZ46" s="6">
        <f>SUM(COUNTIF(Table43[[#This Row],[Path]:[Column203]],{"*e*","social"}))</f>
        <v>0</v>
      </c>
      <c r="HA46" s="6">
        <f>IF(Table43[[#This Row],[Path]]=A$2,1,0)</f>
        <v>0</v>
      </c>
      <c r="HB46" s="6">
        <f>IF(Table43[[#This Row],[Path]]=A$3,1,0)</f>
        <v>0</v>
      </c>
      <c r="HC46" s="6">
        <f>IF(Table43[[#This Row],[Path]]=A$4,1,0)</f>
        <v>0</v>
      </c>
      <c r="HD46" s="6">
        <f>IF(Table43[[#This Row],[Path]]=A$5,1,0)</f>
        <v>0</v>
      </c>
      <c r="HE46" s="6">
        <f>IF(Table43[[#This Row],[Path]]=A$6,1,0)</f>
        <v>0</v>
      </c>
      <c r="HF46" s="6">
        <f>IF(Table43[[#This Row],[Path]]=A$7,1,0)</f>
        <v>0</v>
      </c>
      <c r="HG46" s="5">
        <f>COUNTIF(Table43[[#This Row],[Path]:[Column203]],A$2)</f>
        <v>0</v>
      </c>
      <c r="HH46" s="5">
        <f>COUNTIF(Table43[[#This Row],[Path]:[Column203]],A$3)</f>
        <v>0</v>
      </c>
      <c r="HI46" s="5">
        <f>COUNTIF(Table43[[#This Row],[Path]:[Column203]],A$4)</f>
        <v>0</v>
      </c>
      <c r="HJ46" s="5">
        <f>COUNTIF(Table43[[#This Row],[Path]:[Column203]],A$5)</f>
        <v>0</v>
      </c>
      <c r="HK46" s="5">
        <f>COUNTIF(Table43[[#This Row],[Path]:[Column203]],A$6)</f>
        <v>0</v>
      </c>
      <c r="HL46" s="5">
        <f>COUNTIF(Table43[[#This Row],[Path]:[Column203]],A$7)</f>
        <v>0</v>
      </c>
      <c r="HM46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46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46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46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46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46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46" s="4" t="e">
        <f>Table43[[#This Row],[IncrementalOrganic Attribution Ratio]]*Table43[[#This Row],[Total Revenue]]</f>
        <v>#VALUE!</v>
      </c>
      <c r="HT46" s="4" t="e">
        <f>Table43[[#This Row],[BrandIntention Attribution Ratio]]*Table43[[#This Row],[Total Revenue]]</f>
        <v>#VALUE!</v>
      </c>
      <c r="HU46" s="4" t="e">
        <f>Table43[[#This Row],[Incrementalcpc Attribution Ratio]]*Table43[[#This Row],[Total Revenue]]</f>
        <v>#VALUE!</v>
      </c>
      <c r="HV46" s="4" t="e">
        <f>Table43[[#This Row],[Feeds Attribution Ratio]]*Table43[[#This Row],[Total Revenue]]</f>
        <v>#VALUE!</v>
      </c>
      <c r="HW46" s="4" t="e">
        <f>Table43[[#This Row],[Referrals Attribution Ratio]]*Table43[[#This Row],[Total Revenue]]</f>
        <v>#VALUE!</v>
      </c>
      <c r="HX46" s="4" t="e">
        <f>Table43[[#This Row],[Social Attribution Ratio]]*Table43[[#This Row],[Total Revenue]]</f>
        <v>#VALUE!</v>
      </c>
      <c r="HY46" s="18">
        <f>SUM(Table43[[#This Row],[IncrementalOrganic Attribution Ratio]:[Social Attribution Ratio]])</f>
        <v>0</v>
      </c>
    </row>
    <row r="47" spans="2:233" x14ac:dyDescent="0.25">
      <c r="B47" t="str">
        <f>IF(Table4[[#This Row],[Path]]=0,"",Table4[Path])</f>
        <v/>
      </c>
      <c r="C47" t="str">
        <f>IF(Table4[[#This Row],[Column1]]=0,"",Table4[Column1])</f>
        <v/>
      </c>
      <c r="D47" t="str">
        <f>IF(Table4[[#This Row],[Column2]]=0,"",Table4[Column2])</f>
        <v/>
      </c>
      <c r="E47" t="str">
        <f>IF(Table4[[#This Row],[Column3]]=0,"",Table4[Column3])</f>
        <v/>
      </c>
      <c r="F47" t="str">
        <f>IF(Table4[[#This Row],[Column4]]=0,"",Table4[Column4])</f>
        <v/>
      </c>
      <c r="G47" t="str">
        <f>IF(Table4[[#This Row],[Column5]]=0,"",Table4[Column5])</f>
        <v/>
      </c>
      <c r="H47" t="str">
        <f>IF(Table4[[#This Row],[Column6]]=0,"",Table4[Column6])</f>
        <v/>
      </c>
      <c r="I47" t="str">
        <f>IF(Table4[[#This Row],[Column7]]=0,"",Table4[Column7])</f>
        <v/>
      </c>
      <c r="J47" t="str">
        <f>IF(Table4[[#This Row],[Column8]]=0,"",Table4[Column8])</f>
        <v/>
      </c>
      <c r="K47" t="str">
        <f>IF(Table4[[#This Row],[Column9]]=0,"",Table4[Column9])</f>
        <v/>
      </c>
      <c r="L47" t="str">
        <f>IF(Table4[[#This Row],[Column10]]=0,"",Table4[Column10])</f>
        <v/>
      </c>
      <c r="M47" t="str">
        <f>IF(Table4[[#This Row],[Column11]]=0,"",Table4[Column11])</f>
        <v/>
      </c>
      <c r="N47" t="str">
        <f>IF(Table4[[#This Row],[Column12]]=0,"",Table4[Column12])</f>
        <v/>
      </c>
      <c r="O47" t="str">
        <f>IF(Table4[[#This Row],[Column13]]=0,"",Table4[Column13])</f>
        <v/>
      </c>
      <c r="P47" t="str">
        <f>IF(Table4[[#This Row],[Column14]]=0,"",Table4[Column14])</f>
        <v/>
      </c>
      <c r="Q47" t="str">
        <f>IF(Table4[[#This Row],[Column15]]=0,"",Table4[Column15])</f>
        <v/>
      </c>
      <c r="R47" t="str">
        <f>IF(Table4[[#This Row],[Column16]]=0,"",Table4[Column16])</f>
        <v/>
      </c>
      <c r="S47" t="str">
        <f>IF(Table4[[#This Row],[Column17]]=0,"",Table4[Column17])</f>
        <v/>
      </c>
      <c r="T47" t="str">
        <f>IF(Table4[[#This Row],[Column18]]=0,"",Table4[Column18])</f>
        <v/>
      </c>
      <c r="U47" t="str">
        <f>IF(Table4[[#This Row],[Column19]]=0,"",Table4[Column19])</f>
        <v/>
      </c>
      <c r="V47" t="str">
        <f>IF(Table4[[#This Row],[Column20]]=0,"",Table4[Column20])</f>
        <v/>
      </c>
      <c r="W47" t="str">
        <f>IF(Table4[[#This Row],[Column21]]=0,"",Table4[Column21])</f>
        <v/>
      </c>
      <c r="X47" t="str">
        <f>IF(Table4[[#This Row],[Column22]]=0,"",Table4[Column22])</f>
        <v/>
      </c>
      <c r="Y47" t="str">
        <f>IF(Table4[[#This Row],[Column23]]=0,"",Table4[Column23])</f>
        <v/>
      </c>
      <c r="Z47" t="str">
        <f>IF(Table4[[#This Row],[Column24]]=0,"",Table4[Column24])</f>
        <v/>
      </c>
      <c r="AA47" t="str">
        <f>IF(Table4[[#This Row],[Column25]]=0,"",Table4[Column25])</f>
        <v/>
      </c>
      <c r="AB47" t="str">
        <f>IF(Table4[[#This Row],[Column26]]=0,"",Table4[Column26])</f>
        <v/>
      </c>
      <c r="AC47" t="str">
        <f>IF(Table4[[#This Row],[Column27]]=0,"",Table4[Column27])</f>
        <v/>
      </c>
      <c r="AD47" t="str">
        <f>IF(Table4[[#This Row],[Column28]]=0,"",Table4[Column28])</f>
        <v/>
      </c>
      <c r="AE47" t="str">
        <f>IF(Table4[[#This Row],[Column29]]=0,"",Table4[Column29])</f>
        <v/>
      </c>
      <c r="AF47" t="str">
        <f>IF(Table4[[#This Row],[Column30]]=0,"",Table4[Column30])</f>
        <v/>
      </c>
      <c r="AG47" t="str">
        <f>IF(Table4[[#This Row],[Column31]]=0,"",Table4[Column31])</f>
        <v/>
      </c>
      <c r="AH47" t="str">
        <f>IF(Table4[[#This Row],[Column32]]=0,"",Table4[Column32])</f>
        <v/>
      </c>
      <c r="AI47" t="str">
        <f>IF(Table4[[#This Row],[Column33]]=0,"",Table4[Column33])</f>
        <v/>
      </c>
      <c r="AJ47" t="str">
        <f>IF(Table4[[#This Row],[Column34]]=0,"",Table4[Column34])</f>
        <v/>
      </c>
      <c r="AK47" t="str">
        <f>IF(Table4[[#This Row],[Column35]]=0,"",Table4[Column35])</f>
        <v/>
      </c>
      <c r="AL47" t="str">
        <f>IF(Table4[[#This Row],[Column36]]=0,"",Table4[Column36])</f>
        <v/>
      </c>
      <c r="AM47" t="str">
        <f>IF(Table4[[#This Row],[Column37]]=0,"",Table4[Column37])</f>
        <v/>
      </c>
      <c r="AN47" t="str">
        <f>IF(Table4[[#This Row],[Column38]]=0,"",Table4[Column38])</f>
        <v/>
      </c>
      <c r="AO47" t="str">
        <f>IF(Table4[[#This Row],[Column39]]=0,"",Table4[Column39])</f>
        <v/>
      </c>
      <c r="AP47" t="str">
        <f>IF(Table4[[#This Row],[Column40]]=0,"",Table4[Column40])</f>
        <v/>
      </c>
      <c r="AQ47" t="str">
        <f>IF(Table4[[#This Row],[Column41]]=0,"",Table4[Column41])</f>
        <v/>
      </c>
      <c r="AR47" t="str">
        <f>IF(Table4[[#This Row],[Column42]]=0,"",Table4[Column42])</f>
        <v/>
      </c>
      <c r="AS47" t="str">
        <f>IF(Table4[[#This Row],[Column43]]=0,"",Table4[Column43])</f>
        <v/>
      </c>
      <c r="AT47" t="str">
        <f>IF(Table4[[#This Row],[Column44]]=0,"",Table4[Column44])</f>
        <v/>
      </c>
      <c r="AU47" t="str">
        <f>IF(Table4[[#This Row],[Column45]]=0,"",Table4[Column45])</f>
        <v/>
      </c>
      <c r="AV47" t="str">
        <f>IF(Table4[[#This Row],[Column46]]=0,"",Table4[Column46])</f>
        <v/>
      </c>
      <c r="AW47" t="str">
        <f>IF(Table4[[#This Row],[Column47]]=0,"",Table4[Column47])</f>
        <v/>
      </c>
      <c r="AX47" t="str">
        <f>IF(Table4[[#This Row],[Column48]]=0,"",Table4[Column48])</f>
        <v/>
      </c>
      <c r="AY47" t="str">
        <f>IF(Table4[[#This Row],[Column49]]=0,"",Table4[Column49])</f>
        <v/>
      </c>
      <c r="AZ47" t="str">
        <f>IF(Table4[[#This Row],[Column50]]=0,"",Table4[Column50])</f>
        <v/>
      </c>
      <c r="BA47" t="str">
        <f>IF(Table4[[#This Row],[Column51]]=0,"",Table4[Column51])</f>
        <v/>
      </c>
      <c r="BB47" t="str">
        <f>IF(Table4[[#This Row],[Column52]]=0,"",Table4[Column52])</f>
        <v/>
      </c>
      <c r="BC47" t="str">
        <f>IF(Table4[[#This Row],[Column53]]=0,"",Table4[Column53])</f>
        <v/>
      </c>
      <c r="BD47" t="str">
        <f>IF(Table4[[#This Row],[Column54]]=0,"",Table4[Column54])</f>
        <v/>
      </c>
      <c r="BE47" t="str">
        <f>IF(Table4[[#This Row],[Column55]]=0,"",Table4[Column55])</f>
        <v/>
      </c>
      <c r="BF47" t="str">
        <f>IF(Table4[[#This Row],[Column56]]=0,"",Table4[Column56])</f>
        <v/>
      </c>
      <c r="BG47" t="str">
        <f>IF(Table4[[#This Row],[Column57]]=0,"",Table4[Column57])</f>
        <v/>
      </c>
      <c r="BH47" t="str">
        <f>IF(Table4[[#This Row],[Column58]]=0,"",Table4[Column58])</f>
        <v/>
      </c>
      <c r="BI47" t="str">
        <f>IF(Table4[[#This Row],[Column59]]=0,"",Table4[Column59])</f>
        <v/>
      </c>
      <c r="BJ47" t="str">
        <f>IF(Table4[[#This Row],[Column60]]=0,"",Table4[Column60])</f>
        <v/>
      </c>
      <c r="BK47" t="str">
        <f>IF(Table4[[#This Row],[Column61]]=0,"",Table4[Column61])</f>
        <v/>
      </c>
      <c r="BL47" t="str">
        <f>IF(Table4[[#This Row],[Column62]]=0,"",Table4[Column62])</f>
        <v/>
      </c>
      <c r="BM47" t="str">
        <f>IF(Table4[[#This Row],[Column63]]=0,"",Table4[Column63])</f>
        <v/>
      </c>
      <c r="BN47" t="str">
        <f>IF(Table4[[#This Row],[Column64]]=0,"",Table4[Column64])</f>
        <v/>
      </c>
      <c r="BO47" t="str">
        <f>IF(Table4[[#This Row],[Column65]]=0,"",Table4[Column65])</f>
        <v/>
      </c>
      <c r="BP47" t="str">
        <f>IF(Table4[[#This Row],[Column66]]=0,"",Table4[Column66])</f>
        <v/>
      </c>
      <c r="BQ47" t="str">
        <f>IF(Table4[[#This Row],[Column67]]=0,"",Table4[Column67])</f>
        <v/>
      </c>
      <c r="BR47" t="str">
        <f>IF(Table4[[#This Row],[Column68]]=0,"",Table4[Column68])</f>
        <v/>
      </c>
      <c r="BS47" t="str">
        <f>IF(Table4[[#This Row],[Column69]]=0,"",Table4[Column69])</f>
        <v/>
      </c>
      <c r="BT47" t="str">
        <f>IF(Table4[[#This Row],[Column70]]=0,"",Table4[Column70])</f>
        <v/>
      </c>
      <c r="BU47" t="str">
        <f>IF(Table4[[#This Row],[Column71]]=0,"",Table4[Column71])</f>
        <v/>
      </c>
      <c r="BV47" t="str">
        <f>IF(Table4[[#This Row],[Column72]]=0,"",Table4[Column72])</f>
        <v/>
      </c>
      <c r="BW47" t="str">
        <f>IF(Table4[[#This Row],[Column73]]=0,"",Table4[Column73])</f>
        <v/>
      </c>
      <c r="BX47" t="str">
        <f>IF(Table4[[#This Row],[Column74]]=0,"",Table4[Column74])</f>
        <v/>
      </c>
      <c r="BY47" t="str">
        <f>IF(Table4[[#This Row],[Column75]]=0,"",Table4[Column75])</f>
        <v/>
      </c>
      <c r="BZ47" t="str">
        <f>IF(Table4[[#This Row],[Column76]]=0,"",Table4[Column76])</f>
        <v/>
      </c>
      <c r="CA47" t="str">
        <f>IF(Table4[[#This Row],[Column77]]=0,"",Table4[Column77])</f>
        <v/>
      </c>
      <c r="CB47" t="str">
        <f>IF(Table4[[#This Row],[Column78]]=0,"",Table4[Column78])</f>
        <v/>
      </c>
      <c r="CC47" t="str">
        <f>IF(Table4[[#This Row],[Column79]]=0,"",Table4[Column79])</f>
        <v/>
      </c>
      <c r="CD47" t="str">
        <f>IF(Table4[[#This Row],[Column80]]=0,"",Table4[Column80])</f>
        <v/>
      </c>
      <c r="CE47" t="str">
        <f>IF(Table4[[#This Row],[Column81]]=0,"",Table4[Column81])</f>
        <v/>
      </c>
      <c r="CF47" t="str">
        <f>IF(Table4[[#This Row],[Column82]]=0,"",Table4[Column82])</f>
        <v/>
      </c>
      <c r="CG47" t="str">
        <f>IF(Table4[[#This Row],[Column83]]=0,"",Table4[Column83])</f>
        <v/>
      </c>
      <c r="CH47" t="str">
        <f>IF(Table4[[#This Row],[Column84]]=0,"",Table4[Column84])</f>
        <v/>
      </c>
      <c r="CI47" t="str">
        <f>IF(Table4[[#This Row],[Column85]]=0,"",Table4[Column85])</f>
        <v/>
      </c>
      <c r="CJ47" t="str">
        <f>IF(Table4[[#This Row],[Column86]]=0,"",Table4[Column86])</f>
        <v/>
      </c>
      <c r="CK47" t="str">
        <f>IF(Table4[[#This Row],[Column87]]=0,"",Table4[Column87])</f>
        <v/>
      </c>
      <c r="CL47" t="str">
        <f>IF(Table4[[#This Row],[Column88]]=0,"",Table4[Column88])</f>
        <v/>
      </c>
      <c r="CM47" t="str">
        <f>IF(Table4[[#This Row],[Column89]]=0,"",Table4[Column89])</f>
        <v/>
      </c>
      <c r="CN47" t="str">
        <f>IF(Table4[[#This Row],[Column90]]=0,"",Table4[Column90])</f>
        <v/>
      </c>
      <c r="CO47" t="str">
        <f>IF(Table4[[#This Row],[Column91]]=0,"",Table4[Column91])</f>
        <v/>
      </c>
      <c r="CP47" t="str">
        <f>IF(Table4[[#This Row],[Column92]]=0,"",Table4[Column92])</f>
        <v/>
      </c>
      <c r="CQ47" t="str">
        <f>IF(Table4[[#This Row],[Column93]]=0,"",Table4[Column93])</f>
        <v/>
      </c>
      <c r="CR47" t="str">
        <f>IF(Table4[[#This Row],[Column94]]=0,"",Table4[Column94])</f>
        <v/>
      </c>
      <c r="CS47" t="str">
        <f>IF(Table4[[#This Row],[Column95]]=0,"",Table4[Column95])</f>
        <v/>
      </c>
      <c r="CT47" t="str">
        <f>IF(Table4[[#This Row],[Column96]]=0,"",Table4[Column96])</f>
        <v/>
      </c>
      <c r="CU47" t="str">
        <f>IF(Table4[[#This Row],[Column97]]=0,"",Table4[Column97])</f>
        <v/>
      </c>
      <c r="CV47" t="str">
        <f>IF(Table4[[#This Row],[Column98]]=0,"",Table4[Column98])</f>
        <v/>
      </c>
      <c r="CW47" t="str">
        <f>IF(Table4[[#This Row],[Column99]]=0,"",Table4[Column99])</f>
        <v/>
      </c>
      <c r="CX47" t="str">
        <f>IF(Table4[[#This Row],[Column100]]=0,"",Table4[Column100])</f>
        <v/>
      </c>
      <c r="CY47" t="str">
        <f>IF(Table4[[#This Row],[Column101]]=0,"",Table4[Column101])</f>
        <v/>
      </c>
      <c r="CZ47" t="str">
        <f>IF(Table4[[#This Row],[Column102]]=0,"",Table4[Column102])</f>
        <v/>
      </c>
      <c r="DA47" t="str">
        <f>IF(Table4[[#This Row],[Column103]]=0,"",Table4[Column103])</f>
        <v/>
      </c>
      <c r="DB47" t="str">
        <f>IF(Table4[[#This Row],[Column104]]=0,"",Table4[Column104])</f>
        <v/>
      </c>
      <c r="DC47" t="str">
        <f>IF(Table4[[#This Row],[Column105]]=0,"",Table4[Column105])</f>
        <v/>
      </c>
      <c r="DD47" t="str">
        <f>IF(Table4[[#This Row],[Column106]]=0,"",Table4[Column106])</f>
        <v/>
      </c>
      <c r="DE47" t="str">
        <f>IF(Table4[[#This Row],[Column107]]=0,"",Table4[Column107])</f>
        <v/>
      </c>
      <c r="DF47" t="str">
        <f>IF(Table4[[#This Row],[Column108]]=0,"",Table4[Column108])</f>
        <v/>
      </c>
      <c r="DG47" t="str">
        <f>IF(Table4[[#This Row],[Column109]]=0,"",Table4[Column109])</f>
        <v/>
      </c>
      <c r="DH47" t="str">
        <f>IF(Table4[[#This Row],[Column110]]=0,"",Table4[Column110])</f>
        <v/>
      </c>
      <c r="DI47" t="str">
        <f>IF(Table4[[#This Row],[Column111]]=0,"",Table4[Column111])</f>
        <v/>
      </c>
      <c r="DJ47" t="str">
        <f>IF(Table4[[#This Row],[Column112]]=0,"",Table4[Column112])</f>
        <v/>
      </c>
      <c r="DK47" t="str">
        <f>IF(Table4[[#This Row],[Column113]]=0,"",Table4[Column113])</f>
        <v/>
      </c>
      <c r="DL47" t="str">
        <f>IF(Table4[[#This Row],[Column114]]=0,"",Table4[Column114])</f>
        <v/>
      </c>
      <c r="DM47" t="str">
        <f>IF(Table4[[#This Row],[Column115]]=0,"",Table4[Column115])</f>
        <v/>
      </c>
      <c r="DN47" t="str">
        <f>IF(Table4[[#This Row],[Column116]]=0,"",Table4[Column116])</f>
        <v/>
      </c>
      <c r="DO47" t="str">
        <f>IF(Table4[[#This Row],[Column117]]=0,"",Table4[Column117])</f>
        <v/>
      </c>
      <c r="DP47" t="str">
        <f>IF(Table4[[#This Row],[Column118]]=0,"",Table4[Column118])</f>
        <v/>
      </c>
      <c r="DQ47" t="str">
        <f>IF(Table4[[#This Row],[Column119]]=0,"",Table4[Column119])</f>
        <v/>
      </c>
      <c r="DR47" t="str">
        <f>IF(Table4[[#This Row],[Column120]]=0,"",Table4[Column120])</f>
        <v/>
      </c>
      <c r="DS47" t="str">
        <f>IF(Table4[[#This Row],[Column121]]=0,"",Table4[Column121])</f>
        <v/>
      </c>
      <c r="DT47" t="str">
        <f>IF(Table4[[#This Row],[Column122]]=0,"",Table4[Column122])</f>
        <v/>
      </c>
      <c r="DU47" t="str">
        <f>IF(Table4[[#This Row],[Column123]]=0,"",Table4[Column123])</f>
        <v/>
      </c>
      <c r="DV47" t="str">
        <f>IF(Table4[[#This Row],[Column124]]=0,"",Table4[Column124])</f>
        <v/>
      </c>
      <c r="DW47" t="str">
        <f>IF(Table4[[#This Row],[Column125]]=0,"",Table4[Column125])</f>
        <v/>
      </c>
      <c r="DX47" t="str">
        <f>IF(Table4[[#This Row],[Column126]]=0,"",Table4[Column126])</f>
        <v/>
      </c>
      <c r="DY47" t="str">
        <f>IF(Table4[[#This Row],[Column127]]=0,"",Table4[Column127])</f>
        <v/>
      </c>
      <c r="DZ47" t="str">
        <f>IF(Table4[[#This Row],[Column128]]=0,"",Table4[Column128])</f>
        <v/>
      </c>
      <c r="EA47" t="str">
        <f>IF(Table4[[#This Row],[Column129]]=0,"",Table4[Column129])</f>
        <v/>
      </c>
      <c r="EB47" t="str">
        <f>IF(Table4[[#This Row],[Column130]]=0,"",Table4[Column130])</f>
        <v/>
      </c>
      <c r="EC47" t="str">
        <f>IF(Table4[[#This Row],[Column131]]=0,"",Table4[Column131])</f>
        <v/>
      </c>
      <c r="ED47" t="str">
        <f>IF(Table4[[#This Row],[Column132]]=0,"",Table4[Column132])</f>
        <v/>
      </c>
      <c r="EE47" t="str">
        <f>IF(Table4[[#This Row],[Column133]]=0,"",Table4[Column133])</f>
        <v/>
      </c>
      <c r="EF47" t="str">
        <f>IF(Table4[[#This Row],[Column134]]=0,"",Table4[Column134])</f>
        <v/>
      </c>
      <c r="EG47" t="str">
        <f>IF(Table4[[#This Row],[Column135]]=0,"",Table4[Column135])</f>
        <v/>
      </c>
      <c r="EH47" t="str">
        <f>IF(Table4[[#This Row],[Column136]]=0,"",Table4[Column136])</f>
        <v/>
      </c>
      <c r="EI47" t="str">
        <f>IF(Table4[[#This Row],[Column137]]=0,"",Table4[Column137])</f>
        <v/>
      </c>
      <c r="EJ47" t="str">
        <f>IF(Table4[[#This Row],[Column138]]=0,"",Table4[Column138])</f>
        <v/>
      </c>
      <c r="EK47" t="str">
        <f>IF(Table4[[#This Row],[Column139]]=0,"",Table4[Column139])</f>
        <v/>
      </c>
      <c r="EL47" t="str">
        <f>IF(Table4[[#This Row],[Column140]]=0,"",Table4[Column140])</f>
        <v/>
      </c>
      <c r="EM47" t="str">
        <f>IF(Table4[[#This Row],[Column141]]=0,"",Table4[Column141])</f>
        <v/>
      </c>
      <c r="EN47" t="str">
        <f>IF(Table4[[#This Row],[Column142]]=0,"",Table4[Column142])</f>
        <v/>
      </c>
      <c r="EO47" t="str">
        <f>IF(Table4[[#This Row],[Column143]]=0,"",Table4[Column143])</f>
        <v/>
      </c>
      <c r="EP47" t="str">
        <f>IF(Table4[[#This Row],[Column144]]=0,"",Table4[Column144])</f>
        <v/>
      </c>
      <c r="EQ47" t="str">
        <f>IF(Table4[[#This Row],[Column145]]=0,"",Table4[Column145])</f>
        <v/>
      </c>
      <c r="ER47" t="str">
        <f>IF(Table4[[#This Row],[Column146]]=0,"",Table4[Column146])</f>
        <v/>
      </c>
      <c r="ES47" t="str">
        <f>IF(Table4[[#This Row],[Column147]]=0,"",Table4[Column147])</f>
        <v/>
      </c>
      <c r="ET47" t="str">
        <f>IF(Table4[[#This Row],[Column148]]=0,"",Table4[Column148])</f>
        <v/>
      </c>
      <c r="EU47" t="str">
        <f>IF(Table4[[#This Row],[Column149]]=0,"",Table4[Column149])</f>
        <v/>
      </c>
      <c r="EV47" t="str">
        <f>IF(Table4[[#This Row],[Column150]]=0,"",Table4[Column150])</f>
        <v/>
      </c>
      <c r="EW47" t="str">
        <f>IF(Table4[[#This Row],[Column151]]=0,"",Table4[Column151])</f>
        <v/>
      </c>
      <c r="EX47" t="str">
        <f>IF(Table4[[#This Row],[Column152]]=0,"",Table4[Column152])</f>
        <v/>
      </c>
      <c r="EY47" t="str">
        <f>IF(Table4[[#This Row],[Column153]]=0,"",Table4[Column153])</f>
        <v/>
      </c>
      <c r="EZ47" t="str">
        <f>IF(Table4[[#This Row],[Column154]]=0,"",Table4[Column154])</f>
        <v/>
      </c>
      <c r="FA47" t="str">
        <f>IF(Table4[[#This Row],[Column155]]=0,"",Table4[Column155])</f>
        <v/>
      </c>
      <c r="FB47" t="str">
        <f>IF(Table4[[#This Row],[Column156]]=0,"",Table4[Column156])</f>
        <v/>
      </c>
      <c r="FC47" t="str">
        <f>IF(Table4[[#This Row],[Column157]]=0,"",Table4[Column157])</f>
        <v/>
      </c>
      <c r="FD47" t="str">
        <f>IF(Table4[[#This Row],[Column158]]=0,"",Table4[Column158])</f>
        <v/>
      </c>
      <c r="FE47" t="str">
        <f>IF(Table4[[#This Row],[Column159]]=0,"",Table4[Column159])</f>
        <v/>
      </c>
      <c r="FF47" t="str">
        <f>IF(Table4[[#This Row],[Column160]]=0,"",Table4[Column160])</f>
        <v/>
      </c>
      <c r="FG47" t="str">
        <f>IF(Table4[[#This Row],[Column161]]=0,"",Table4[Column161])</f>
        <v/>
      </c>
      <c r="FH47" t="str">
        <f>IF(Table4[[#This Row],[Column162]]=0,"",Table4[Column162])</f>
        <v/>
      </c>
      <c r="FI47" t="str">
        <f>IF(Table4[[#This Row],[Column163]]=0,"",Table4[Column163])</f>
        <v/>
      </c>
      <c r="FJ47" t="str">
        <f>IF(Table4[[#This Row],[Column164]]=0,"",Table4[Column164])</f>
        <v/>
      </c>
      <c r="FK47" t="str">
        <f>IF(Table4[[#This Row],[Column165]]=0,"",Table4[Column165])</f>
        <v/>
      </c>
      <c r="FL47" t="str">
        <f>IF(Table4[[#This Row],[Column166]]=0,"",Table4[Column166])</f>
        <v/>
      </c>
      <c r="FM47" t="str">
        <f>IF(Table4[[#This Row],[Column167]]=0,"",Table4[Column167])</f>
        <v/>
      </c>
      <c r="FN47" t="str">
        <f>IF(Table4[[#This Row],[Column168]]=0,"",Table4[Column168])</f>
        <v/>
      </c>
      <c r="FO47" t="str">
        <f>IF(Table4[[#This Row],[Column169]]=0,"",Table4[Column169])</f>
        <v/>
      </c>
      <c r="FP47" t="str">
        <f>IF(Table4[[#This Row],[Column170]]=0,"",Table4[Column170])</f>
        <v/>
      </c>
      <c r="FQ47" t="str">
        <f>IF(Table4[[#This Row],[Column171]]=0,"",Table4[Column171])</f>
        <v/>
      </c>
      <c r="FR47" t="str">
        <f>IF(Table4[[#This Row],[Column172]]=0,"",Table4[Column172])</f>
        <v/>
      </c>
      <c r="FS47" t="str">
        <f>IF(Table4[[#This Row],[Column173]]=0,"",Table4[Column173])</f>
        <v/>
      </c>
      <c r="FT47" t="str">
        <f>IF(Table4[[#This Row],[Column174]]=0,"",Table4[Column174])</f>
        <v/>
      </c>
      <c r="FU47" t="str">
        <f>IF(Table4[[#This Row],[Column175]]=0,"",Table4[Column175])</f>
        <v/>
      </c>
      <c r="FV47" t="str">
        <f>IF(Table4[[#This Row],[Column176]]=0,"",Table4[Column176])</f>
        <v/>
      </c>
      <c r="FW47" t="str">
        <f>IF(Table4[[#This Row],[Column177]]=0,"",Table4[Column177])</f>
        <v/>
      </c>
      <c r="FX47" t="str">
        <f>IF(Table4[[#This Row],[Column178]]=0,"",Table4[Column178])</f>
        <v/>
      </c>
      <c r="FY47" t="str">
        <f>IF(Table4[[#This Row],[Column179]]=0,"",Table4[Column179])</f>
        <v/>
      </c>
      <c r="FZ47" t="str">
        <f>IF(Table4[[#This Row],[Column180]]=0,"",Table4[Column180])</f>
        <v/>
      </c>
      <c r="GA47" t="str">
        <f>IF(Table4[[#This Row],[Column181]]=0,"",Table4[Column181])</f>
        <v/>
      </c>
      <c r="GB47" t="str">
        <f>IF(Table4[[#This Row],[Column182]]=0,"",Table4[Column182])</f>
        <v/>
      </c>
      <c r="GC47" t="str">
        <f>IF(Table4[[#This Row],[Column183]]=0,"",Table4[Column183])</f>
        <v/>
      </c>
      <c r="GD47" t="str">
        <f>IF(Table4[[#This Row],[Column184]]=0,"",Table4[Column184])</f>
        <v/>
      </c>
      <c r="GE47" t="str">
        <f>IF(Table4[[#This Row],[Column185]]=0,"",Table4[Column185])</f>
        <v/>
      </c>
      <c r="GF47" t="str">
        <f>IF(Table4[[#This Row],[Column186]]=0,"",Table4[Column186])</f>
        <v/>
      </c>
      <c r="GG47" t="str">
        <f>IF(Table4[[#This Row],[Column187]]=0,"",Table4[Column187])</f>
        <v/>
      </c>
      <c r="GH47" t="str">
        <f>IF(Table4[[#This Row],[Column188]]=0,"",Table4[Column188])</f>
        <v/>
      </c>
      <c r="GI47" t="str">
        <f>IF(Table4[[#This Row],[Column189]]=0,"",Table4[Column189])</f>
        <v/>
      </c>
      <c r="GJ47" t="str">
        <f>IF(Table4[[#This Row],[Column190]]=0,"",Table4[Column190])</f>
        <v/>
      </c>
      <c r="GK47" t="str">
        <f>IF(Table4[[#This Row],[Column191]]=0,"",Table4[Column191])</f>
        <v/>
      </c>
      <c r="GL47" t="str">
        <f>IF(Table4[[#This Row],[Column192]]=0,"",Table4[Column192])</f>
        <v/>
      </c>
      <c r="GM47" t="str">
        <f>IF(Table4[[#This Row],[Column193]]=0,"",Table4[Column193])</f>
        <v/>
      </c>
      <c r="GN47" t="str">
        <f>IF(Table4[[#This Row],[Column194]]=0,"",Table4[Column194])</f>
        <v/>
      </c>
      <c r="GO47" t="str">
        <f>IF(Table4[[#This Row],[Column195]]=0,"",Table4[Column195])</f>
        <v/>
      </c>
      <c r="GP47" t="str">
        <f>IF(Table4[[#This Row],[Column196]]=0,"",Table4[Column196])</f>
        <v/>
      </c>
      <c r="GQ47" t="str">
        <f>IF(Table4[[#This Row],[Column197]]=0,"",Table4[Column197])</f>
        <v/>
      </c>
      <c r="GR47" t="str">
        <f>IF(Table4[[#This Row],[Column198]]=0,"",Table4[Column198])</f>
        <v/>
      </c>
      <c r="GS47" t="str">
        <f>IF(Table4[[#This Row],[Column199]]=0,"",Table4[Column199])</f>
        <v/>
      </c>
      <c r="GT47" t="str">
        <f>IF(Table4[[#This Row],[Column200]]=0,"",Table4[Column200])</f>
        <v/>
      </c>
      <c r="GU47" t="str">
        <f>IF(Table4[[#This Row],[Column201]]=0,"",Table4[Column201])</f>
        <v/>
      </c>
      <c r="GV47" t="str">
        <f>IF(Table4[[#This Row],[Column202]]=0,"",Table4[Column202])</f>
        <v/>
      </c>
      <c r="GW47" t="str">
        <f>IF(Table4[[#This Row],[Column203]]=0,"",Table4[Column203])</f>
        <v/>
      </c>
      <c r="GX47" t="str">
        <f>IF(Table4[[#This Row],[Conversions]]=0,"",Table4[Conversions])</f>
        <v/>
      </c>
      <c r="GY47" s="2" t="e">
        <f>Table43[[#This Row],[Conversions]]*B$2</f>
        <v>#VALUE!</v>
      </c>
      <c r="GZ47" s="6">
        <f>SUM(COUNTIF(Table43[[#This Row],[Path]:[Column203]],{"*e*","social"}))</f>
        <v>0</v>
      </c>
      <c r="HA47" s="6">
        <f>IF(Table43[[#This Row],[Path]]=A$2,1,0)</f>
        <v>0</v>
      </c>
      <c r="HB47" s="6">
        <f>IF(Table43[[#This Row],[Path]]=A$3,1,0)</f>
        <v>0</v>
      </c>
      <c r="HC47" s="6">
        <f>IF(Table43[[#This Row],[Path]]=A$4,1,0)</f>
        <v>0</v>
      </c>
      <c r="HD47" s="6">
        <f>IF(Table43[[#This Row],[Path]]=A$5,1,0)</f>
        <v>0</v>
      </c>
      <c r="HE47" s="6">
        <f>IF(Table43[[#This Row],[Path]]=A$6,1,0)</f>
        <v>0</v>
      </c>
      <c r="HF47" s="6">
        <f>IF(Table43[[#This Row],[Path]]=A$7,1,0)</f>
        <v>0</v>
      </c>
      <c r="HG47" s="5">
        <f>COUNTIF(Table43[[#This Row],[Path]:[Column203]],A$2)</f>
        <v>0</v>
      </c>
      <c r="HH47" s="5">
        <f>COUNTIF(Table43[[#This Row],[Path]:[Column203]],A$3)</f>
        <v>0</v>
      </c>
      <c r="HI47" s="5">
        <f>COUNTIF(Table43[[#This Row],[Path]:[Column203]],A$4)</f>
        <v>0</v>
      </c>
      <c r="HJ47" s="5">
        <f>COUNTIF(Table43[[#This Row],[Path]:[Column203]],A$5)</f>
        <v>0</v>
      </c>
      <c r="HK47" s="5">
        <f>COUNTIF(Table43[[#This Row],[Path]:[Column203]],A$6)</f>
        <v>0</v>
      </c>
      <c r="HL47" s="5">
        <f>COUNTIF(Table43[[#This Row],[Path]:[Column203]],A$7)</f>
        <v>0</v>
      </c>
      <c r="HM47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47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47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47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47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47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47" s="4" t="e">
        <f>Table43[[#This Row],[IncrementalOrganic Attribution Ratio]]*Table43[[#This Row],[Total Revenue]]</f>
        <v>#VALUE!</v>
      </c>
      <c r="HT47" s="4" t="e">
        <f>Table43[[#This Row],[BrandIntention Attribution Ratio]]*Table43[[#This Row],[Total Revenue]]</f>
        <v>#VALUE!</v>
      </c>
      <c r="HU47" s="4" t="e">
        <f>Table43[[#This Row],[Incrementalcpc Attribution Ratio]]*Table43[[#This Row],[Total Revenue]]</f>
        <v>#VALUE!</v>
      </c>
      <c r="HV47" s="4" t="e">
        <f>Table43[[#This Row],[Feeds Attribution Ratio]]*Table43[[#This Row],[Total Revenue]]</f>
        <v>#VALUE!</v>
      </c>
      <c r="HW47" s="4" t="e">
        <f>Table43[[#This Row],[Referrals Attribution Ratio]]*Table43[[#This Row],[Total Revenue]]</f>
        <v>#VALUE!</v>
      </c>
      <c r="HX47" s="4" t="e">
        <f>Table43[[#This Row],[Social Attribution Ratio]]*Table43[[#This Row],[Total Revenue]]</f>
        <v>#VALUE!</v>
      </c>
      <c r="HY47" s="18">
        <f>SUM(Table43[[#This Row],[IncrementalOrganic Attribution Ratio]:[Social Attribution Ratio]])</f>
        <v>0</v>
      </c>
    </row>
    <row r="48" spans="2:233" x14ac:dyDescent="0.25">
      <c r="B48" t="str">
        <f>IF(Table4[[#This Row],[Path]]=0,"",Table4[Path])</f>
        <v/>
      </c>
      <c r="C48" t="str">
        <f>IF(Table4[[#This Row],[Column1]]=0,"",Table4[Column1])</f>
        <v/>
      </c>
      <c r="D48" t="str">
        <f>IF(Table4[[#This Row],[Column2]]=0,"",Table4[Column2])</f>
        <v/>
      </c>
      <c r="E48" t="str">
        <f>IF(Table4[[#This Row],[Column3]]=0,"",Table4[Column3])</f>
        <v/>
      </c>
      <c r="F48" t="str">
        <f>IF(Table4[[#This Row],[Column4]]=0,"",Table4[Column4])</f>
        <v/>
      </c>
      <c r="G48" t="str">
        <f>IF(Table4[[#This Row],[Column5]]=0,"",Table4[Column5])</f>
        <v/>
      </c>
      <c r="H48" t="str">
        <f>IF(Table4[[#This Row],[Column6]]=0,"",Table4[Column6])</f>
        <v/>
      </c>
      <c r="I48" t="str">
        <f>IF(Table4[[#This Row],[Column7]]=0,"",Table4[Column7])</f>
        <v/>
      </c>
      <c r="J48" t="str">
        <f>IF(Table4[[#This Row],[Column8]]=0,"",Table4[Column8])</f>
        <v/>
      </c>
      <c r="K48" t="str">
        <f>IF(Table4[[#This Row],[Column9]]=0,"",Table4[Column9])</f>
        <v/>
      </c>
      <c r="L48" t="str">
        <f>IF(Table4[[#This Row],[Column10]]=0,"",Table4[Column10])</f>
        <v/>
      </c>
      <c r="M48" t="str">
        <f>IF(Table4[[#This Row],[Column11]]=0,"",Table4[Column11])</f>
        <v/>
      </c>
      <c r="N48" t="str">
        <f>IF(Table4[[#This Row],[Column12]]=0,"",Table4[Column12])</f>
        <v/>
      </c>
      <c r="O48" t="str">
        <f>IF(Table4[[#This Row],[Column13]]=0,"",Table4[Column13])</f>
        <v/>
      </c>
      <c r="P48" t="str">
        <f>IF(Table4[[#This Row],[Column14]]=0,"",Table4[Column14])</f>
        <v/>
      </c>
      <c r="Q48" t="str">
        <f>IF(Table4[[#This Row],[Column15]]=0,"",Table4[Column15])</f>
        <v/>
      </c>
      <c r="R48" t="str">
        <f>IF(Table4[[#This Row],[Column16]]=0,"",Table4[Column16])</f>
        <v/>
      </c>
      <c r="S48" t="str">
        <f>IF(Table4[[#This Row],[Column17]]=0,"",Table4[Column17])</f>
        <v/>
      </c>
      <c r="T48" t="str">
        <f>IF(Table4[[#This Row],[Column18]]=0,"",Table4[Column18])</f>
        <v/>
      </c>
      <c r="U48" t="str">
        <f>IF(Table4[[#This Row],[Column19]]=0,"",Table4[Column19])</f>
        <v/>
      </c>
      <c r="V48" t="str">
        <f>IF(Table4[[#This Row],[Column20]]=0,"",Table4[Column20])</f>
        <v/>
      </c>
      <c r="W48" t="str">
        <f>IF(Table4[[#This Row],[Column21]]=0,"",Table4[Column21])</f>
        <v/>
      </c>
      <c r="X48" t="str">
        <f>IF(Table4[[#This Row],[Column22]]=0,"",Table4[Column22])</f>
        <v/>
      </c>
      <c r="Y48" t="str">
        <f>IF(Table4[[#This Row],[Column23]]=0,"",Table4[Column23])</f>
        <v/>
      </c>
      <c r="Z48" t="str">
        <f>IF(Table4[[#This Row],[Column24]]=0,"",Table4[Column24])</f>
        <v/>
      </c>
      <c r="AA48" t="str">
        <f>IF(Table4[[#This Row],[Column25]]=0,"",Table4[Column25])</f>
        <v/>
      </c>
      <c r="AB48" t="str">
        <f>IF(Table4[[#This Row],[Column26]]=0,"",Table4[Column26])</f>
        <v/>
      </c>
      <c r="AC48" t="str">
        <f>IF(Table4[[#This Row],[Column27]]=0,"",Table4[Column27])</f>
        <v/>
      </c>
      <c r="AD48" t="str">
        <f>IF(Table4[[#This Row],[Column28]]=0,"",Table4[Column28])</f>
        <v/>
      </c>
      <c r="AE48" t="str">
        <f>IF(Table4[[#This Row],[Column29]]=0,"",Table4[Column29])</f>
        <v/>
      </c>
      <c r="AF48" t="str">
        <f>IF(Table4[[#This Row],[Column30]]=0,"",Table4[Column30])</f>
        <v/>
      </c>
      <c r="AG48" t="str">
        <f>IF(Table4[[#This Row],[Column31]]=0,"",Table4[Column31])</f>
        <v/>
      </c>
      <c r="AH48" t="str">
        <f>IF(Table4[[#This Row],[Column32]]=0,"",Table4[Column32])</f>
        <v/>
      </c>
      <c r="AI48" t="str">
        <f>IF(Table4[[#This Row],[Column33]]=0,"",Table4[Column33])</f>
        <v/>
      </c>
      <c r="AJ48" t="str">
        <f>IF(Table4[[#This Row],[Column34]]=0,"",Table4[Column34])</f>
        <v/>
      </c>
      <c r="AK48" t="str">
        <f>IF(Table4[[#This Row],[Column35]]=0,"",Table4[Column35])</f>
        <v/>
      </c>
      <c r="AL48" t="str">
        <f>IF(Table4[[#This Row],[Column36]]=0,"",Table4[Column36])</f>
        <v/>
      </c>
      <c r="AM48" t="str">
        <f>IF(Table4[[#This Row],[Column37]]=0,"",Table4[Column37])</f>
        <v/>
      </c>
      <c r="AN48" t="str">
        <f>IF(Table4[[#This Row],[Column38]]=0,"",Table4[Column38])</f>
        <v/>
      </c>
      <c r="AO48" t="str">
        <f>IF(Table4[[#This Row],[Column39]]=0,"",Table4[Column39])</f>
        <v/>
      </c>
      <c r="AP48" t="str">
        <f>IF(Table4[[#This Row],[Column40]]=0,"",Table4[Column40])</f>
        <v/>
      </c>
      <c r="AQ48" t="str">
        <f>IF(Table4[[#This Row],[Column41]]=0,"",Table4[Column41])</f>
        <v/>
      </c>
      <c r="AR48" t="str">
        <f>IF(Table4[[#This Row],[Column42]]=0,"",Table4[Column42])</f>
        <v/>
      </c>
      <c r="AS48" t="str">
        <f>IF(Table4[[#This Row],[Column43]]=0,"",Table4[Column43])</f>
        <v/>
      </c>
      <c r="AT48" t="str">
        <f>IF(Table4[[#This Row],[Column44]]=0,"",Table4[Column44])</f>
        <v/>
      </c>
      <c r="AU48" t="str">
        <f>IF(Table4[[#This Row],[Column45]]=0,"",Table4[Column45])</f>
        <v/>
      </c>
      <c r="AV48" t="str">
        <f>IF(Table4[[#This Row],[Column46]]=0,"",Table4[Column46])</f>
        <v/>
      </c>
      <c r="AW48" t="str">
        <f>IF(Table4[[#This Row],[Column47]]=0,"",Table4[Column47])</f>
        <v/>
      </c>
      <c r="AX48" t="str">
        <f>IF(Table4[[#This Row],[Column48]]=0,"",Table4[Column48])</f>
        <v/>
      </c>
      <c r="AY48" t="str">
        <f>IF(Table4[[#This Row],[Column49]]=0,"",Table4[Column49])</f>
        <v/>
      </c>
      <c r="AZ48" t="str">
        <f>IF(Table4[[#This Row],[Column50]]=0,"",Table4[Column50])</f>
        <v/>
      </c>
      <c r="BA48" t="str">
        <f>IF(Table4[[#This Row],[Column51]]=0,"",Table4[Column51])</f>
        <v/>
      </c>
      <c r="BB48" t="str">
        <f>IF(Table4[[#This Row],[Column52]]=0,"",Table4[Column52])</f>
        <v/>
      </c>
      <c r="BC48" t="str">
        <f>IF(Table4[[#This Row],[Column53]]=0,"",Table4[Column53])</f>
        <v/>
      </c>
      <c r="BD48" t="str">
        <f>IF(Table4[[#This Row],[Column54]]=0,"",Table4[Column54])</f>
        <v/>
      </c>
      <c r="BE48" t="str">
        <f>IF(Table4[[#This Row],[Column55]]=0,"",Table4[Column55])</f>
        <v/>
      </c>
      <c r="BF48" t="str">
        <f>IF(Table4[[#This Row],[Column56]]=0,"",Table4[Column56])</f>
        <v/>
      </c>
      <c r="BG48" t="str">
        <f>IF(Table4[[#This Row],[Column57]]=0,"",Table4[Column57])</f>
        <v/>
      </c>
      <c r="BH48" t="str">
        <f>IF(Table4[[#This Row],[Column58]]=0,"",Table4[Column58])</f>
        <v/>
      </c>
      <c r="BI48" t="str">
        <f>IF(Table4[[#This Row],[Column59]]=0,"",Table4[Column59])</f>
        <v/>
      </c>
      <c r="BJ48" t="str">
        <f>IF(Table4[[#This Row],[Column60]]=0,"",Table4[Column60])</f>
        <v/>
      </c>
      <c r="BK48" t="str">
        <f>IF(Table4[[#This Row],[Column61]]=0,"",Table4[Column61])</f>
        <v/>
      </c>
      <c r="BL48" t="str">
        <f>IF(Table4[[#This Row],[Column62]]=0,"",Table4[Column62])</f>
        <v/>
      </c>
      <c r="BM48" t="str">
        <f>IF(Table4[[#This Row],[Column63]]=0,"",Table4[Column63])</f>
        <v/>
      </c>
      <c r="BN48" t="str">
        <f>IF(Table4[[#This Row],[Column64]]=0,"",Table4[Column64])</f>
        <v/>
      </c>
      <c r="BO48" t="str">
        <f>IF(Table4[[#This Row],[Column65]]=0,"",Table4[Column65])</f>
        <v/>
      </c>
      <c r="BP48" t="str">
        <f>IF(Table4[[#This Row],[Column66]]=0,"",Table4[Column66])</f>
        <v/>
      </c>
      <c r="BQ48" t="str">
        <f>IF(Table4[[#This Row],[Column67]]=0,"",Table4[Column67])</f>
        <v/>
      </c>
      <c r="BR48" t="str">
        <f>IF(Table4[[#This Row],[Column68]]=0,"",Table4[Column68])</f>
        <v/>
      </c>
      <c r="BS48" t="str">
        <f>IF(Table4[[#This Row],[Column69]]=0,"",Table4[Column69])</f>
        <v/>
      </c>
      <c r="BT48" t="str">
        <f>IF(Table4[[#This Row],[Column70]]=0,"",Table4[Column70])</f>
        <v/>
      </c>
      <c r="BU48" t="str">
        <f>IF(Table4[[#This Row],[Column71]]=0,"",Table4[Column71])</f>
        <v/>
      </c>
      <c r="BV48" t="str">
        <f>IF(Table4[[#This Row],[Column72]]=0,"",Table4[Column72])</f>
        <v/>
      </c>
      <c r="BW48" t="str">
        <f>IF(Table4[[#This Row],[Column73]]=0,"",Table4[Column73])</f>
        <v/>
      </c>
      <c r="BX48" t="str">
        <f>IF(Table4[[#This Row],[Column74]]=0,"",Table4[Column74])</f>
        <v/>
      </c>
      <c r="BY48" t="str">
        <f>IF(Table4[[#This Row],[Column75]]=0,"",Table4[Column75])</f>
        <v/>
      </c>
      <c r="BZ48" t="str">
        <f>IF(Table4[[#This Row],[Column76]]=0,"",Table4[Column76])</f>
        <v/>
      </c>
      <c r="CA48" t="str">
        <f>IF(Table4[[#This Row],[Column77]]=0,"",Table4[Column77])</f>
        <v/>
      </c>
      <c r="CB48" t="str">
        <f>IF(Table4[[#This Row],[Column78]]=0,"",Table4[Column78])</f>
        <v/>
      </c>
      <c r="CC48" t="str">
        <f>IF(Table4[[#This Row],[Column79]]=0,"",Table4[Column79])</f>
        <v/>
      </c>
      <c r="CD48" t="str">
        <f>IF(Table4[[#This Row],[Column80]]=0,"",Table4[Column80])</f>
        <v/>
      </c>
      <c r="CE48" t="str">
        <f>IF(Table4[[#This Row],[Column81]]=0,"",Table4[Column81])</f>
        <v/>
      </c>
      <c r="CF48" t="str">
        <f>IF(Table4[[#This Row],[Column82]]=0,"",Table4[Column82])</f>
        <v/>
      </c>
      <c r="CG48" t="str">
        <f>IF(Table4[[#This Row],[Column83]]=0,"",Table4[Column83])</f>
        <v/>
      </c>
      <c r="CH48" t="str">
        <f>IF(Table4[[#This Row],[Column84]]=0,"",Table4[Column84])</f>
        <v/>
      </c>
      <c r="CI48" t="str">
        <f>IF(Table4[[#This Row],[Column85]]=0,"",Table4[Column85])</f>
        <v/>
      </c>
      <c r="CJ48" t="str">
        <f>IF(Table4[[#This Row],[Column86]]=0,"",Table4[Column86])</f>
        <v/>
      </c>
      <c r="CK48" t="str">
        <f>IF(Table4[[#This Row],[Column87]]=0,"",Table4[Column87])</f>
        <v/>
      </c>
      <c r="CL48" t="str">
        <f>IF(Table4[[#This Row],[Column88]]=0,"",Table4[Column88])</f>
        <v/>
      </c>
      <c r="CM48" t="str">
        <f>IF(Table4[[#This Row],[Column89]]=0,"",Table4[Column89])</f>
        <v/>
      </c>
      <c r="CN48" t="str">
        <f>IF(Table4[[#This Row],[Column90]]=0,"",Table4[Column90])</f>
        <v/>
      </c>
      <c r="CO48" t="str">
        <f>IF(Table4[[#This Row],[Column91]]=0,"",Table4[Column91])</f>
        <v/>
      </c>
      <c r="CP48" t="str">
        <f>IF(Table4[[#This Row],[Column92]]=0,"",Table4[Column92])</f>
        <v/>
      </c>
      <c r="CQ48" t="str">
        <f>IF(Table4[[#This Row],[Column93]]=0,"",Table4[Column93])</f>
        <v/>
      </c>
      <c r="CR48" t="str">
        <f>IF(Table4[[#This Row],[Column94]]=0,"",Table4[Column94])</f>
        <v/>
      </c>
      <c r="CS48" t="str">
        <f>IF(Table4[[#This Row],[Column95]]=0,"",Table4[Column95])</f>
        <v/>
      </c>
      <c r="CT48" t="str">
        <f>IF(Table4[[#This Row],[Column96]]=0,"",Table4[Column96])</f>
        <v/>
      </c>
      <c r="CU48" t="str">
        <f>IF(Table4[[#This Row],[Column97]]=0,"",Table4[Column97])</f>
        <v/>
      </c>
      <c r="CV48" t="str">
        <f>IF(Table4[[#This Row],[Column98]]=0,"",Table4[Column98])</f>
        <v/>
      </c>
      <c r="CW48" t="str">
        <f>IF(Table4[[#This Row],[Column99]]=0,"",Table4[Column99])</f>
        <v/>
      </c>
      <c r="CX48" t="str">
        <f>IF(Table4[[#This Row],[Column100]]=0,"",Table4[Column100])</f>
        <v/>
      </c>
      <c r="CY48" t="str">
        <f>IF(Table4[[#This Row],[Column101]]=0,"",Table4[Column101])</f>
        <v/>
      </c>
      <c r="CZ48" t="str">
        <f>IF(Table4[[#This Row],[Column102]]=0,"",Table4[Column102])</f>
        <v/>
      </c>
      <c r="DA48" t="str">
        <f>IF(Table4[[#This Row],[Column103]]=0,"",Table4[Column103])</f>
        <v/>
      </c>
      <c r="DB48" t="str">
        <f>IF(Table4[[#This Row],[Column104]]=0,"",Table4[Column104])</f>
        <v/>
      </c>
      <c r="DC48" t="str">
        <f>IF(Table4[[#This Row],[Column105]]=0,"",Table4[Column105])</f>
        <v/>
      </c>
      <c r="DD48" t="str">
        <f>IF(Table4[[#This Row],[Column106]]=0,"",Table4[Column106])</f>
        <v/>
      </c>
      <c r="DE48" t="str">
        <f>IF(Table4[[#This Row],[Column107]]=0,"",Table4[Column107])</f>
        <v/>
      </c>
      <c r="DF48" t="str">
        <f>IF(Table4[[#This Row],[Column108]]=0,"",Table4[Column108])</f>
        <v/>
      </c>
      <c r="DG48" t="str">
        <f>IF(Table4[[#This Row],[Column109]]=0,"",Table4[Column109])</f>
        <v/>
      </c>
      <c r="DH48" t="str">
        <f>IF(Table4[[#This Row],[Column110]]=0,"",Table4[Column110])</f>
        <v/>
      </c>
      <c r="DI48" t="str">
        <f>IF(Table4[[#This Row],[Column111]]=0,"",Table4[Column111])</f>
        <v/>
      </c>
      <c r="DJ48" t="str">
        <f>IF(Table4[[#This Row],[Column112]]=0,"",Table4[Column112])</f>
        <v/>
      </c>
      <c r="DK48" t="str">
        <f>IF(Table4[[#This Row],[Column113]]=0,"",Table4[Column113])</f>
        <v/>
      </c>
      <c r="DL48" t="str">
        <f>IF(Table4[[#This Row],[Column114]]=0,"",Table4[Column114])</f>
        <v/>
      </c>
      <c r="DM48" t="str">
        <f>IF(Table4[[#This Row],[Column115]]=0,"",Table4[Column115])</f>
        <v/>
      </c>
      <c r="DN48" t="str">
        <f>IF(Table4[[#This Row],[Column116]]=0,"",Table4[Column116])</f>
        <v/>
      </c>
      <c r="DO48" t="str">
        <f>IF(Table4[[#This Row],[Column117]]=0,"",Table4[Column117])</f>
        <v/>
      </c>
      <c r="DP48" t="str">
        <f>IF(Table4[[#This Row],[Column118]]=0,"",Table4[Column118])</f>
        <v/>
      </c>
      <c r="DQ48" t="str">
        <f>IF(Table4[[#This Row],[Column119]]=0,"",Table4[Column119])</f>
        <v/>
      </c>
      <c r="DR48" t="str">
        <f>IF(Table4[[#This Row],[Column120]]=0,"",Table4[Column120])</f>
        <v/>
      </c>
      <c r="DS48" t="str">
        <f>IF(Table4[[#This Row],[Column121]]=0,"",Table4[Column121])</f>
        <v/>
      </c>
      <c r="DT48" t="str">
        <f>IF(Table4[[#This Row],[Column122]]=0,"",Table4[Column122])</f>
        <v/>
      </c>
      <c r="DU48" t="str">
        <f>IF(Table4[[#This Row],[Column123]]=0,"",Table4[Column123])</f>
        <v/>
      </c>
      <c r="DV48" t="str">
        <f>IF(Table4[[#This Row],[Column124]]=0,"",Table4[Column124])</f>
        <v/>
      </c>
      <c r="DW48" t="str">
        <f>IF(Table4[[#This Row],[Column125]]=0,"",Table4[Column125])</f>
        <v/>
      </c>
      <c r="DX48" t="str">
        <f>IF(Table4[[#This Row],[Column126]]=0,"",Table4[Column126])</f>
        <v/>
      </c>
      <c r="DY48" t="str">
        <f>IF(Table4[[#This Row],[Column127]]=0,"",Table4[Column127])</f>
        <v/>
      </c>
      <c r="DZ48" t="str">
        <f>IF(Table4[[#This Row],[Column128]]=0,"",Table4[Column128])</f>
        <v/>
      </c>
      <c r="EA48" t="str">
        <f>IF(Table4[[#This Row],[Column129]]=0,"",Table4[Column129])</f>
        <v/>
      </c>
      <c r="EB48" t="str">
        <f>IF(Table4[[#This Row],[Column130]]=0,"",Table4[Column130])</f>
        <v/>
      </c>
      <c r="EC48" t="str">
        <f>IF(Table4[[#This Row],[Column131]]=0,"",Table4[Column131])</f>
        <v/>
      </c>
      <c r="ED48" t="str">
        <f>IF(Table4[[#This Row],[Column132]]=0,"",Table4[Column132])</f>
        <v/>
      </c>
      <c r="EE48" t="str">
        <f>IF(Table4[[#This Row],[Column133]]=0,"",Table4[Column133])</f>
        <v/>
      </c>
      <c r="EF48" t="str">
        <f>IF(Table4[[#This Row],[Column134]]=0,"",Table4[Column134])</f>
        <v/>
      </c>
      <c r="EG48" t="str">
        <f>IF(Table4[[#This Row],[Column135]]=0,"",Table4[Column135])</f>
        <v/>
      </c>
      <c r="EH48" t="str">
        <f>IF(Table4[[#This Row],[Column136]]=0,"",Table4[Column136])</f>
        <v/>
      </c>
      <c r="EI48" t="str">
        <f>IF(Table4[[#This Row],[Column137]]=0,"",Table4[Column137])</f>
        <v/>
      </c>
      <c r="EJ48" t="str">
        <f>IF(Table4[[#This Row],[Column138]]=0,"",Table4[Column138])</f>
        <v/>
      </c>
      <c r="EK48" t="str">
        <f>IF(Table4[[#This Row],[Column139]]=0,"",Table4[Column139])</f>
        <v/>
      </c>
      <c r="EL48" t="str">
        <f>IF(Table4[[#This Row],[Column140]]=0,"",Table4[Column140])</f>
        <v/>
      </c>
      <c r="EM48" t="str">
        <f>IF(Table4[[#This Row],[Column141]]=0,"",Table4[Column141])</f>
        <v/>
      </c>
      <c r="EN48" t="str">
        <f>IF(Table4[[#This Row],[Column142]]=0,"",Table4[Column142])</f>
        <v/>
      </c>
      <c r="EO48" t="str">
        <f>IF(Table4[[#This Row],[Column143]]=0,"",Table4[Column143])</f>
        <v/>
      </c>
      <c r="EP48" t="str">
        <f>IF(Table4[[#This Row],[Column144]]=0,"",Table4[Column144])</f>
        <v/>
      </c>
      <c r="EQ48" t="str">
        <f>IF(Table4[[#This Row],[Column145]]=0,"",Table4[Column145])</f>
        <v/>
      </c>
      <c r="ER48" t="str">
        <f>IF(Table4[[#This Row],[Column146]]=0,"",Table4[Column146])</f>
        <v/>
      </c>
      <c r="ES48" t="str">
        <f>IF(Table4[[#This Row],[Column147]]=0,"",Table4[Column147])</f>
        <v/>
      </c>
      <c r="ET48" t="str">
        <f>IF(Table4[[#This Row],[Column148]]=0,"",Table4[Column148])</f>
        <v/>
      </c>
      <c r="EU48" t="str">
        <f>IF(Table4[[#This Row],[Column149]]=0,"",Table4[Column149])</f>
        <v/>
      </c>
      <c r="EV48" t="str">
        <f>IF(Table4[[#This Row],[Column150]]=0,"",Table4[Column150])</f>
        <v/>
      </c>
      <c r="EW48" t="str">
        <f>IF(Table4[[#This Row],[Column151]]=0,"",Table4[Column151])</f>
        <v/>
      </c>
      <c r="EX48" t="str">
        <f>IF(Table4[[#This Row],[Column152]]=0,"",Table4[Column152])</f>
        <v/>
      </c>
      <c r="EY48" t="str">
        <f>IF(Table4[[#This Row],[Column153]]=0,"",Table4[Column153])</f>
        <v/>
      </c>
      <c r="EZ48" t="str">
        <f>IF(Table4[[#This Row],[Column154]]=0,"",Table4[Column154])</f>
        <v/>
      </c>
      <c r="FA48" t="str">
        <f>IF(Table4[[#This Row],[Column155]]=0,"",Table4[Column155])</f>
        <v/>
      </c>
      <c r="FB48" t="str">
        <f>IF(Table4[[#This Row],[Column156]]=0,"",Table4[Column156])</f>
        <v/>
      </c>
      <c r="FC48" t="str">
        <f>IF(Table4[[#This Row],[Column157]]=0,"",Table4[Column157])</f>
        <v/>
      </c>
      <c r="FD48" t="str">
        <f>IF(Table4[[#This Row],[Column158]]=0,"",Table4[Column158])</f>
        <v/>
      </c>
      <c r="FE48" t="str">
        <f>IF(Table4[[#This Row],[Column159]]=0,"",Table4[Column159])</f>
        <v/>
      </c>
      <c r="FF48" t="str">
        <f>IF(Table4[[#This Row],[Column160]]=0,"",Table4[Column160])</f>
        <v/>
      </c>
      <c r="FG48" t="str">
        <f>IF(Table4[[#This Row],[Column161]]=0,"",Table4[Column161])</f>
        <v/>
      </c>
      <c r="FH48" t="str">
        <f>IF(Table4[[#This Row],[Column162]]=0,"",Table4[Column162])</f>
        <v/>
      </c>
      <c r="FI48" t="str">
        <f>IF(Table4[[#This Row],[Column163]]=0,"",Table4[Column163])</f>
        <v/>
      </c>
      <c r="FJ48" t="str">
        <f>IF(Table4[[#This Row],[Column164]]=0,"",Table4[Column164])</f>
        <v/>
      </c>
      <c r="FK48" t="str">
        <f>IF(Table4[[#This Row],[Column165]]=0,"",Table4[Column165])</f>
        <v/>
      </c>
      <c r="FL48" t="str">
        <f>IF(Table4[[#This Row],[Column166]]=0,"",Table4[Column166])</f>
        <v/>
      </c>
      <c r="FM48" t="str">
        <f>IF(Table4[[#This Row],[Column167]]=0,"",Table4[Column167])</f>
        <v/>
      </c>
      <c r="FN48" t="str">
        <f>IF(Table4[[#This Row],[Column168]]=0,"",Table4[Column168])</f>
        <v/>
      </c>
      <c r="FO48" t="str">
        <f>IF(Table4[[#This Row],[Column169]]=0,"",Table4[Column169])</f>
        <v/>
      </c>
      <c r="FP48" t="str">
        <f>IF(Table4[[#This Row],[Column170]]=0,"",Table4[Column170])</f>
        <v/>
      </c>
      <c r="FQ48" t="str">
        <f>IF(Table4[[#This Row],[Column171]]=0,"",Table4[Column171])</f>
        <v/>
      </c>
      <c r="FR48" t="str">
        <f>IF(Table4[[#This Row],[Column172]]=0,"",Table4[Column172])</f>
        <v/>
      </c>
      <c r="FS48" t="str">
        <f>IF(Table4[[#This Row],[Column173]]=0,"",Table4[Column173])</f>
        <v/>
      </c>
      <c r="FT48" t="str">
        <f>IF(Table4[[#This Row],[Column174]]=0,"",Table4[Column174])</f>
        <v/>
      </c>
      <c r="FU48" t="str">
        <f>IF(Table4[[#This Row],[Column175]]=0,"",Table4[Column175])</f>
        <v/>
      </c>
      <c r="FV48" t="str">
        <f>IF(Table4[[#This Row],[Column176]]=0,"",Table4[Column176])</f>
        <v/>
      </c>
      <c r="FW48" t="str">
        <f>IF(Table4[[#This Row],[Column177]]=0,"",Table4[Column177])</f>
        <v/>
      </c>
      <c r="FX48" t="str">
        <f>IF(Table4[[#This Row],[Column178]]=0,"",Table4[Column178])</f>
        <v/>
      </c>
      <c r="FY48" t="str">
        <f>IF(Table4[[#This Row],[Column179]]=0,"",Table4[Column179])</f>
        <v/>
      </c>
      <c r="FZ48" t="str">
        <f>IF(Table4[[#This Row],[Column180]]=0,"",Table4[Column180])</f>
        <v/>
      </c>
      <c r="GA48" t="str">
        <f>IF(Table4[[#This Row],[Column181]]=0,"",Table4[Column181])</f>
        <v/>
      </c>
      <c r="GB48" t="str">
        <f>IF(Table4[[#This Row],[Column182]]=0,"",Table4[Column182])</f>
        <v/>
      </c>
      <c r="GC48" t="str">
        <f>IF(Table4[[#This Row],[Column183]]=0,"",Table4[Column183])</f>
        <v/>
      </c>
      <c r="GD48" t="str">
        <f>IF(Table4[[#This Row],[Column184]]=0,"",Table4[Column184])</f>
        <v/>
      </c>
      <c r="GE48" t="str">
        <f>IF(Table4[[#This Row],[Column185]]=0,"",Table4[Column185])</f>
        <v/>
      </c>
      <c r="GF48" t="str">
        <f>IF(Table4[[#This Row],[Column186]]=0,"",Table4[Column186])</f>
        <v/>
      </c>
      <c r="GG48" t="str">
        <f>IF(Table4[[#This Row],[Column187]]=0,"",Table4[Column187])</f>
        <v/>
      </c>
      <c r="GH48" t="str">
        <f>IF(Table4[[#This Row],[Column188]]=0,"",Table4[Column188])</f>
        <v/>
      </c>
      <c r="GI48" t="str">
        <f>IF(Table4[[#This Row],[Column189]]=0,"",Table4[Column189])</f>
        <v/>
      </c>
      <c r="GJ48" t="str">
        <f>IF(Table4[[#This Row],[Column190]]=0,"",Table4[Column190])</f>
        <v/>
      </c>
      <c r="GK48" t="str">
        <f>IF(Table4[[#This Row],[Column191]]=0,"",Table4[Column191])</f>
        <v/>
      </c>
      <c r="GL48" t="str">
        <f>IF(Table4[[#This Row],[Column192]]=0,"",Table4[Column192])</f>
        <v/>
      </c>
      <c r="GM48" t="str">
        <f>IF(Table4[[#This Row],[Column193]]=0,"",Table4[Column193])</f>
        <v/>
      </c>
      <c r="GN48" t="str">
        <f>IF(Table4[[#This Row],[Column194]]=0,"",Table4[Column194])</f>
        <v/>
      </c>
      <c r="GO48" t="str">
        <f>IF(Table4[[#This Row],[Column195]]=0,"",Table4[Column195])</f>
        <v/>
      </c>
      <c r="GP48" t="str">
        <f>IF(Table4[[#This Row],[Column196]]=0,"",Table4[Column196])</f>
        <v/>
      </c>
      <c r="GQ48" t="str">
        <f>IF(Table4[[#This Row],[Column197]]=0,"",Table4[Column197])</f>
        <v/>
      </c>
      <c r="GR48" t="str">
        <f>IF(Table4[[#This Row],[Column198]]=0,"",Table4[Column198])</f>
        <v/>
      </c>
      <c r="GS48" t="str">
        <f>IF(Table4[[#This Row],[Column199]]=0,"",Table4[Column199])</f>
        <v/>
      </c>
      <c r="GT48" t="str">
        <f>IF(Table4[[#This Row],[Column200]]=0,"",Table4[Column200])</f>
        <v/>
      </c>
      <c r="GU48" t="str">
        <f>IF(Table4[[#This Row],[Column201]]=0,"",Table4[Column201])</f>
        <v/>
      </c>
      <c r="GV48" t="str">
        <f>IF(Table4[[#This Row],[Column202]]=0,"",Table4[Column202])</f>
        <v/>
      </c>
      <c r="GW48" t="str">
        <f>IF(Table4[[#This Row],[Column203]]=0,"",Table4[Column203])</f>
        <v/>
      </c>
      <c r="GX48" t="str">
        <f>IF(Table4[[#This Row],[Conversions]]=0,"",Table4[Conversions])</f>
        <v/>
      </c>
      <c r="GY48" s="2" t="e">
        <f>Table43[[#This Row],[Conversions]]*B$2</f>
        <v>#VALUE!</v>
      </c>
      <c r="GZ48" s="6">
        <f>SUM(COUNTIF(Table43[[#This Row],[Path]:[Column203]],{"*e*","social"}))</f>
        <v>0</v>
      </c>
      <c r="HA48" s="6">
        <f>IF(Table43[[#This Row],[Path]]=A$2,1,0)</f>
        <v>0</v>
      </c>
      <c r="HB48" s="6">
        <f>IF(Table43[[#This Row],[Path]]=A$3,1,0)</f>
        <v>0</v>
      </c>
      <c r="HC48" s="6">
        <f>IF(Table43[[#This Row],[Path]]=A$4,1,0)</f>
        <v>0</v>
      </c>
      <c r="HD48" s="6">
        <f>IF(Table43[[#This Row],[Path]]=A$5,1,0)</f>
        <v>0</v>
      </c>
      <c r="HE48" s="6">
        <f>IF(Table43[[#This Row],[Path]]=A$6,1,0)</f>
        <v>0</v>
      </c>
      <c r="HF48" s="6">
        <f>IF(Table43[[#This Row],[Path]]=A$7,1,0)</f>
        <v>0</v>
      </c>
      <c r="HG48" s="5">
        <f>COUNTIF(Table43[[#This Row],[Path]:[Column203]],A$2)</f>
        <v>0</v>
      </c>
      <c r="HH48" s="5">
        <f>COUNTIF(Table43[[#This Row],[Path]:[Column203]],A$3)</f>
        <v>0</v>
      </c>
      <c r="HI48" s="5">
        <f>COUNTIF(Table43[[#This Row],[Path]:[Column203]],A$4)</f>
        <v>0</v>
      </c>
      <c r="HJ48" s="5">
        <f>COUNTIF(Table43[[#This Row],[Path]:[Column203]],A$5)</f>
        <v>0</v>
      </c>
      <c r="HK48" s="5">
        <f>COUNTIF(Table43[[#This Row],[Path]:[Column203]],A$6)</f>
        <v>0</v>
      </c>
      <c r="HL48" s="5">
        <f>COUNTIF(Table43[[#This Row],[Path]:[Column203]],A$7)</f>
        <v>0</v>
      </c>
      <c r="HM48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48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48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48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48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48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48" s="4" t="e">
        <f>Table43[[#This Row],[IncrementalOrganic Attribution Ratio]]*Table43[[#This Row],[Total Revenue]]</f>
        <v>#VALUE!</v>
      </c>
      <c r="HT48" s="4" t="e">
        <f>Table43[[#This Row],[BrandIntention Attribution Ratio]]*Table43[[#This Row],[Total Revenue]]</f>
        <v>#VALUE!</v>
      </c>
      <c r="HU48" s="4" t="e">
        <f>Table43[[#This Row],[Incrementalcpc Attribution Ratio]]*Table43[[#This Row],[Total Revenue]]</f>
        <v>#VALUE!</v>
      </c>
      <c r="HV48" s="4" t="e">
        <f>Table43[[#This Row],[Feeds Attribution Ratio]]*Table43[[#This Row],[Total Revenue]]</f>
        <v>#VALUE!</v>
      </c>
      <c r="HW48" s="4" t="e">
        <f>Table43[[#This Row],[Referrals Attribution Ratio]]*Table43[[#This Row],[Total Revenue]]</f>
        <v>#VALUE!</v>
      </c>
      <c r="HX48" s="4" t="e">
        <f>Table43[[#This Row],[Social Attribution Ratio]]*Table43[[#This Row],[Total Revenue]]</f>
        <v>#VALUE!</v>
      </c>
      <c r="HY48" s="18">
        <f>SUM(Table43[[#This Row],[IncrementalOrganic Attribution Ratio]:[Social Attribution Ratio]])</f>
        <v>0</v>
      </c>
    </row>
    <row r="49" spans="2:233" x14ac:dyDescent="0.25">
      <c r="B49" t="str">
        <f>IF(Table4[[#This Row],[Path]]=0,"",Table4[Path])</f>
        <v/>
      </c>
      <c r="C49" t="str">
        <f>IF(Table4[[#This Row],[Column1]]=0,"",Table4[Column1])</f>
        <v/>
      </c>
      <c r="D49" t="str">
        <f>IF(Table4[[#This Row],[Column2]]=0,"",Table4[Column2])</f>
        <v/>
      </c>
      <c r="E49" t="str">
        <f>IF(Table4[[#This Row],[Column3]]=0,"",Table4[Column3])</f>
        <v/>
      </c>
      <c r="F49" t="str">
        <f>IF(Table4[[#This Row],[Column4]]=0,"",Table4[Column4])</f>
        <v/>
      </c>
      <c r="G49" t="str">
        <f>IF(Table4[[#This Row],[Column5]]=0,"",Table4[Column5])</f>
        <v/>
      </c>
      <c r="H49" t="str">
        <f>IF(Table4[[#This Row],[Column6]]=0,"",Table4[Column6])</f>
        <v/>
      </c>
      <c r="I49" t="str">
        <f>IF(Table4[[#This Row],[Column7]]=0,"",Table4[Column7])</f>
        <v/>
      </c>
      <c r="J49" t="str">
        <f>IF(Table4[[#This Row],[Column8]]=0,"",Table4[Column8])</f>
        <v/>
      </c>
      <c r="K49" t="str">
        <f>IF(Table4[[#This Row],[Column9]]=0,"",Table4[Column9])</f>
        <v/>
      </c>
      <c r="L49" t="str">
        <f>IF(Table4[[#This Row],[Column10]]=0,"",Table4[Column10])</f>
        <v/>
      </c>
      <c r="M49" t="str">
        <f>IF(Table4[[#This Row],[Column11]]=0,"",Table4[Column11])</f>
        <v/>
      </c>
      <c r="N49" t="str">
        <f>IF(Table4[[#This Row],[Column12]]=0,"",Table4[Column12])</f>
        <v/>
      </c>
      <c r="O49" t="str">
        <f>IF(Table4[[#This Row],[Column13]]=0,"",Table4[Column13])</f>
        <v/>
      </c>
      <c r="P49" t="str">
        <f>IF(Table4[[#This Row],[Column14]]=0,"",Table4[Column14])</f>
        <v/>
      </c>
      <c r="Q49" t="str">
        <f>IF(Table4[[#This Row],[Column15]]=0,"",Table4[Column15])</f>
        <v/>
      </c>
      <c r="R49" t="str">
        <f>IF(Table4[[#This Row],[Column16]]=0,"",Table4[Column16])</f>
        <v/>
      </c>
      <c r="S49" t="str">
        <f>IF(Table4[[#This Row],[Column17]]=0,"",Table4[Column17])</f>
        <v/>
      </c>
      <c r="T49" t="str">
        <f>IF(Table4[[#This Row],[Column18]]=0,"",Table4[Column18])</f>
        <v/>
      </c>
      <c r="U49" t="str">
        <f>IF(Table4[[#This Row],[Column19]]=0,"",Table4[Column19])</f>
        <v/>
      </c>
      <c r="V49" t="str">
        <f>IF(Table4[[#This Row],[Column20]]=0,"",Table4[Column20])</f>
        <v/>
      </c>
      <c r="W49" t="str">
        <f>IF(Table4[[#This Row],[Column21]]=0,"",Table4[Column21])</f>
        <v/>
      </c>
      <c r="X49" t="str">
        <f>IF(Table4[[#This Row],[Column22]]=0,"",Table4[Column22])</f>
        <v/>
      </c>
      <c r="Y49" t="str">
        <f>IF(Table4[[#This Row],[Column23]]=0,"",Table4[Column23])</f>
        <v/>
      </c>
      <c r="Z49" t="str">
        <f>IF(Table4[[#This Row],[Column24]]=0,"",Table4[Column24])</f>
        <v/>
      </c>
      <c r="AA49" t="str">
        <f>IF(Table4[[#This Row],[Column25]]=0,"",Table4[Column25])</f>
        <v/>
      </c>
      <c r="AB49" t="str">
        <f>IF(Table4[[#This Row],[Column26]]=0,"",Table4[Column26])</f>
        <v/>
      </c>
      <c r="AC49" t="str">
        <f>IF(Table4[[#This Row],[Column27]]=0,"",Table4[Column27])</f>
        <v/>
      </c>
      <c r="AD49" t="str">
        <f>IF(Table4[[#This Row],[Column28]]=0,"",Table4[Column28])</f>
        <v/>
      </c>
      <c r="AE49" t="str">
        <f>IF(Table4[[#This Row],[Column29]]=0,"",Table4[Column29])</f>
        <v/>
      </c>
      <c r="AF49" t="str">
        <f>IF(Table4[[#This Row],[Column30]]=0,"",Table4[Column30])</f>
        <v/>
      </c>
      <c r="AG49" t="str">
        <f>IF(Table4[[#This Row],[Column31]]=0,"",Table4[Column31])</f>
        <v/>
      </c>
      <c r="AH49" t="str">
        <f>IF(Table4[[#This Row],[Column32]]=0,"",Table4[Column32])</f>
        <v/>
      </c>
      <c r="AI49" t="str">
        <f>IF(Table4[[#This Row],[Column33]]=0,"",Table4[Column33])</f>
        <v/>
      </c>
      <c r="AJ49" t="str">
        <f>IF(Table4[[#This Row],[Column34]]=0,"",Table4[Column34])</f>
        <v/>
      </c>
      <c r="AK49" t="str">
        <f>IF(Table4[[#This Row],[Column35]]=0,"",Table4[Column35])</f>
        <v/>
      </c>
      <c r="AL49" t="str">
        <f>IF(Table4[[#This Row],[Column36]]=0,"",Table4[Column36])</f>
        <v/>
      </c>
      <c r="AM49" t="str">
        <f>IF(Table4[[#This Row],[Column37]]=0,"",Table4[Column37])</f>
        <v/>
      </c>
      <c r="AN49" t="str">
        <f>IF(Table4[[#This Row],[Column38]]=0,"",Table4[Column38])</f>
        <v/>
      </c>
      <c r="AO49" t="str">
        <f>IF(Table4[[#This Row],[Column39]]=0,"",Table4[Column39])</f>
        <v/>
      </c>
      <c r="AP49" t="str">
        <f>IF(Table4[[#This Row],[Column40]]=0,"",Table4[Column40])</f>
        <v/>
      </c>
      <c r="AQ49" t="str">
        <f>IF(Table4[[#This Row],[Column41]]=0,"",Table4[Column41])</f>
        <v/>
      </c>
      <c r="AR49" t="str">
        <f>IF(Table4[[#This Row],[Column42]]=0,"",Table4[Column42])</f>
        <v/>
      </c>
      <c r="AS49" t="str">
        <f>IF(Table4[[#This Row],[Column43]]=0,"",Table4[Column43])</f>
        <v/>
      </c>
      <c r="AT49" t="str">
        <f>IF(Table4[[#This Row],[Column44]]=0,"",Table4[Column44])</f>
        <v/>
      </c>
      <c r="AU49" t="str">
        <f>IF(Table4[[#This Row],[Column45]]=0,"",Table4[Column45])</f>
        <v/>
      </c>
      <c r="AV49" t="str">
        <f>IF(Table4[[#This Row],[Column46]]=0,"",Table4[Column46])</f>
        <v/>
      </c>
      <c r="AW49" t="str">
        <f>IF(Table4[[#This Row],[Column47]]=0,"",Table4[Column47])</f>
        <v/>
      </c>
      <c r="AX49" t="str">
        <f>IF(Table4[[#This Row],[Column48]]=0,"",Table4[Column48])</f>
        <v/>
      </c>
      <c r="AY49" t="str">
        <f>IF(Table4[[#This Row],[Column49]]=0,"",Table4[Column49])</f>
        <v/>
      </c>
      <c r="AZ49" t="str">
        <f>IF(Table4[[#This Row],[Column50]]=0,"",Table4[Column50])</f>
        <v/>
      </c>
      <c r="BA49" t="str">
        <f>IF(Table4[[#This Row],[Column51]]=0,"",Table4[Column51])</f>
        <v/>
      </c>
      <c r="BB49" t="str">
        <f>IF(Table4[[#This Row],[Column52]]=0,"",Table4[Column52])</f>
        <v/>
      </c>
      <c r="BC49" t="str">
        <f>IF(Table4[[#This Row],[Column53]]=0,"",Table4[Column53])</f>
        <v/>
      </c>
      <c r="BD49" t="str">
        <f>IF(Table4[[#This Row],[Column54]]=0,"",Table4[Column54])</f>
        <v/>
      </c>
      <c r="BE49" t="str">
        <f>IF(Table4[[#This Row],[Column55]]=0,"",Table4[Column55])</f>
        <v/>
      </c>
      <c r="BF49" t="str">
        <f>IF(Table4[[#This Row],[Column56]]=0,"",Table4[Column56])</f>
        <v/>
      </c>
      <c r="BG49" t="str">
        <f>IF(Table4[[#This Row],[Column57]]=0,"",Table4[Column57])</f>
        <v/>
      </c>
      <c r="BH49" t="str">
        <f>IF(Table4[[#This Row],[Column58]]=0,"",Table4[Column58])</f>
        <v/>
      </c>
      <c r="BI49" t="str">
        <f>IF(Table4[[#This Row],[Column59]]=0,"",Table4[Column59])</f>
        <v/>
      </c>
      <c r="BJ49" t="str">
        <f>IF(Table4[[#This Row],[Column60]]=0,"",Table4[Column60])</f>
        <v/>
      </c>
      <c r="BK49" t="str">
        <f>IF(Table4[[#This Row],[Column61]]=0,"",Table4[Column61])</f>
        <v/>
      </c>
      <c r="BL49" t="str">
        <f>IF(Table4[[#This Row],[Column62]]=0,"",Table4[Column62])</f>
        <v/>
      </c>
      <c r="BM49" t="str">
        <f>IF(Table4[[#This Row],[Column63]]=0,"",Table4[Column63])</f>
        <v/>
      </c>
      <c r="BN49" t="str">
        <f>IF(Table4[[#This Row],[Column64]]=0,"",Table4[Column64])</f>
        <v/>
      </c>
      <c r="BO49" t="str">
        <f>IF(Table4[[#This Row],[Column65]]=0,"",Table4[Column65])</f>
        <v/>
      </c>
      <c r="BP49" t="str">
        <f>IF(Table4[[#This Row],[Column66]]=0,"",Table4[Column66])</f>
        <v/>
      </c>
      <c r="BQ49" t="str">
        <f>IF(Table4[[#This Row],[Column67]]=0,"",Table4[Column67])</f>
        <v/>
      </c>
      <c r="BR49" t="str">
        <f>IF(Table4[[#This Row],[Column68]]=0,"",Table4[Column68])</f>
        <v/>
      </c>
      <c r="BS49" t="str">
        <f>IF(Table4[[#This Row],[Column69]]=0,"",Table4[Column69])</f>
        <v/>
      </c>
      <c r="BT49" t="str">
        <f>IF(Table4[[#This Row],[Column70]]=0,"",Table4[Column70])</f>
        <v/>
      </c>
      <c r="BU49" t="str">
        <f>IF(Table4[[#This Row],[Column71]]=0,"",Table4[Column71])</f>
        <v/>
      </c>
      <c r="BV49" t="str">
        <f>IF(Table4[[#This Row],[Column72]]=0,"",Table4[Column72])</f>
        <v/>
      </c>
      <c r="BW49" t="str">
        <f>IF(Table4[[#This Row],[Column73]]=0,"",Table4[Column73])</f>
        <v/>
      </c>
      <c r="BX49" t="str">
        <f>IF(Table4[[#This Row],[Column74]]=0,"",Table4[Column74])</f>
        <v/>
      </c>
      <c r="BY49" t="str">
        <f>IF(Table4[[#This Row],[Column75]]=0,"",Table4[Column75])</f>
        <v/>
      </c>
      <c r="BZ49" t="str">
        <f>IF(Table4[[#This Row],[Column76]]=0,"",Table4[Column76])</f>
        <v/>
      </c>
      <c r="CA49" t="str">
        <f>IF(Table4[[#This Row],[Column77]]=0,"",Table4[Column77])</f>
        <v/>
      </c>
      <c r="CB49" t="str">
        <f>IF(Table4[[#This Row],[Column78]]=0,"",Table4[Column78])</f>
        <v/>
      </c>
      <c r="CC49" t="str">
        <f>IF(Table4[[#This Row],[Column79]]=0,"",Table4[Column79])</f>
        <v/>
      </c>
      <c r="CD49" t="str">
        <f>IF(Table4[[#This Row],[Column80]]=0,"",Table4[Column80])</f>
        <v/>
      </c>
      <c r="CE49" t="str">
        <f>IF(Table4[[#This Row],[Column81]]=0,"",Table4[Column81])</f>
        <v/>
      </c>
      <c r="CF49" t="str">
        <f>IF(Table4[[#This Row],[Column82]]=0,"",Table4[Column82])</f>
        <v/>
      </c>
      <c r="CG49" t="str">
        <f>IF(Table4[[#This Row],[Column83]]=0,"",Table4[Column83])</f>
        <v/>
      </c>
      <c r="CH49" t="str">
        <f>IF(Table4[[#This Row],[Column84]]=0,"",Table4[Column84])</f>
        <v/>
      </c>
      <c r="CI49" t="str">
        <f>IF(Table4[[#This Row],[Column85]]=0,"",Table4[Column85])</f>
        <v/>
      </c>
      <c r="CJ49" t="str">
        <f>IF(Table4[[#This Row],[Column86]]=0,"",Table4[Column86])</f>
        <v/>
      </c>
      <c r="CK49" t="str">
        <f>IF(Table4[[#This Row],[Column87]]=0,"",Table4[Column87])</f>
        <v/>
      </c>
      <c r="CL49" t="str">
        <f>IF(Table4[[#This Row],[Column88]]=0,"",Table4[Column88])</f>
        <v/>
      </c>
      <c r="CM49" t="str">
        <f>IF(Table4[[#This Row],[Column89]]=0,"",Table4[Column89])</f>
        <v/>
      </c>
      <c r="CN49" t="str">
        <f>IF(Table4[[#This Row],[Column90]]=0,"",Table4[Column90])</f>
        <v/>
      </c>
      <c r="CO49" t="str">
        <f>IF(Table4[[#This Row],[Column91]]=0,"",Table4[Column91])</f>
        <v/>
      </c>
      <c r="CP49" t="str">
        <f>IF(Table4[[#This Row],[Column92]]=0,"",Table4[Column92])</f>
        <v/>
      </c>
      <c r="CQ49" t="str">
        <f>IF(Table4[[#This Row],[Column93]]=0,"",Table4[Column93])</f>
        <v/>
      </c>
      <c r="CR49" t="str">
        <f>IF(Table4[[#This Row],[Column94]]=0,"",Table4[Column94])</f>
        <v/>
      </c>
      <c r="CS49" t="str">
        <f>IF(Table4[[#This Row],[Column95]]=0,"",Table4[Column95])</f>
        <v/>
      </c>
      <c r="CT49" t="str">
        <f>IF(Table4[[#This Row],[Column96]]=0,"",Table4[Column96])</f>
        <v/>
      </c>
      <c r="CU49" t="str">
        <f>IF(Table4[[#This Row],[Column97]]=0,"",Table4[Column97])</f>
        <v/>
      </c>
      <c r="CV49" t="str">
        <f>IF(Table4[[#This Row],[Column98]]=0,"",Table4[Column98])</f>
        <v/>
      </c>
      <c r="CW49" t="str">
        <f>IF(Table4[[#This Row],[Column99]]=0,"",Table4[Column99])</f>
        <v/>
      </c>
      <c r="CX49" t="str">
        <f>IF(Table4[[#This Row],[Column100]]=0,"",Table4[Column100])</f>
        <v/>
      </c>
      <c r="CY49" t="str">
        <f>IF(Table4[[#This Row],[Column101]]=0,"",Table4[Column101])</f>
        <v/>
      </c>
      <c r="CZ49" t="str">
        <f>IF(Table4[[#This Row],[Column102]]=0,"",Table4[Column102])</f>
        <v/>
      </c>
      <c r="DA49" t="str">
        <f>IF(Table4[[#This Row],[Column103]]=0,"",Table4[Column103])</f>
        <v/>
      </c>
      <c r="DB49" t="str">
        <f>IF(Table4[[#This Row],[Column104]]=0,"",Table4[Column104])</f>
        <v/>
      </c>
      <c r="DC49" t="str">
        <f>IF(Table4[[#This Row],[Column105]]=0,"",Table4[Column105])</f>
        <v/>
      </c>
      <c r="DD49" t="str">
        <f>IF(Table4[[#This Row],[Column106]]=0,"",Table4[Column106])</f>
        <v/>
      </c>
      <c r="DE49" t="str">
        <f>IF(Table4[[#This Row],[Column107]]=0,"",Table4[Column107])</f>
        <v/>
      </c>
      <c r="DF49" t="str">
        <f>IF(Table4[[#This Row],[Column108]]=0,"",Table4[Column108])</f>
        <v/>
      </c>
      <c r="DG49" t="str">
        <f>IF(Table4[[#This Row],[Column109]]=0,"",Table4[Column109])</f>
        <v/>
      </c>
      <c r="DH49" t="str">
        <f>IF(Table4[[#This Row],[Column110]]=0,"",Table4[Column110])</f>
        <v/>
      </c>
      <c r="DI49" t="str">
        <f>IF(Table4[[#This Row],[Column111]]=0,"",Table4[Column111])</f>
        <v/>
      </c>
      <c r="DJ49" t="str">
        <f>IF(Table4[[#This Row],[Column112]]=0,"",Table4[Column112])</f>
        <v/>
      </c>
      <c r="DK49" t="str">
        <f>IF(Table4[[#This Row],[Column113]]=0,"",Table4[Column113])</f>
        <v/>
      </c>
      <c r="DL49" t="str">
        <f>IF(Table4[[#This Row],[Column114]]=0,"",Table4[Column114])</f>
        <v/>
      </c>
      <c r="DM49" t="str">
        <f>IF(Table4[[#This Row],[Column115]]=0,"",Table4[Column115])</f>
        <v/>
      </c>
      <c r="DN49" t="str">
        <f>IF(Table4[[#This Row],[Column116]]=0,"",Table4[Column116])</f>
        <v/>
      </c>
      <c r="DO49" t="str">
        <f>IF(Table4[[#This Row],[Column117]]=0,"",Table4[Column117])</f>
        <v/>
      </c>
      <c r="DP49" t="str">
        <f>IF(Table4[[#This Row],[Column118]]=0,"",Table4[Column118])</f>
        <v/>
      </c>
      <c r="DQ49" t="str">
        <f>IF(Table4[[#This Row],[Column119]]=0,"",Table4[Column119])</f>
        <v/>
      </c>
      <c r="DR49" t="str">
        <f>IF(Table4[[#This Row],[Column120]]=0,"",Table4[Column120])</f>
        <v/>
      </c>
      <c r="DS49" t="str">
        <f>IF(Table4[[#This Row],[Column121]]=0,"",Table4[Column121])</f>
        <v/>
      </c>
      <c r="DT49" t="str">
        <f>IF(Table4[[#This Row],[Column122]]=0,"",Table4[Column122])</f>
        <v/>
      </c>
      <c r="DU49" t="str">
        <f>IF(Table4[[#This Row],[Column123]]=0,"",Table4[Column123])</f>
        <v/>
      </c>
      <c r="DV49" t="str">
        <f>IF(Table4[[#This Row],[Column124]]=0,"",Table4[Column124])</f>
        <v/>
      </c>
      <c r="DW49" t="str">
        <f>IF(Table4[[#This Row],[Column125]]=0,"",Table4[Column125])</f>
        <v/>
      </c>
      <c r="DX49" t="str">
        <f>IF(Table4[[#This Row],[Column126]]=0,"",Table4[Column126])</f>
        <v/>
      </c>
      <c r="DY49" t="str">
        <f>IF(Table4[[#This Row],[Column127]]=0,"",Table4[Column127])</f>
        <v/>
      </c>
      <c r="DZ49" t="str">
        <f>IF(Table4[[#This Row],[Column128]]=0,"",Table4[Column128])</f>
        <v/>
      </c>
      <c r="EA49" t="str">
        <f>IF(Table4[[#This Row],[Column129]]=0,"",Table4[Column129])</f>
        <v/>
      </c>
      <c r="EB49" t="str">
        <f>IF(Table4[[#This Row],[Column130]]=0,"",Table4[Column130])</f>
        <v/>
      </c>
      <c r="EC49" t="str">
        <f>IF(Table4[[#This Row],[Column131]]=0,"",Table4[Column131])</f>
        <v/>
      </c>
      <c r="ED49" t="str">
        <f>IF(Table4[[#This Row],[Column132]]=0,"",Table4[Column132])</f>
        <v/>
      </c>
      <c r="EE49" t="str">
        <f>IF(Table4[[#This Row],[Column133]]=0,"",Table4[Column133])</f>
        <v/>
      </c>
      <c r="EF49" t="str">
        <f>IF(Table4[[#This Row],[Column134]]=0,"",Table4[Column134])</f>
        <v/>
      </c>
      <c r="EG49" t="str">
        <f>IF(Table4[[#This Row],[Column135]]=0,"",Table4[Column135])</f>
        <v/>
      </c>
      <c r="EH49" t="str">
        <f>IF(Table4[[#This Row],[Column136]]=0,"",Table4[Column136])</f>
        <v/>
      </c>
      <c r="EI49" t="str">
        <f>IF(Table4[[#This Row],[Column137]]=0,"",Table4[Column137])</f>
        <v/>
      </c>
      <c r="EJ49" t="str">
        <f>IF(Table4[[#This Row],[Column138]]=0,"",Table4[Column138])</f>
        <v/>
      </c>
      <c r="EK49" t="str">
        <f>IF(Table4[[#This Row],[Column139]]=0,"",Table4[Column139])</f>
        <v/>
      </c>
      <c r="EL49" t="str">
        <f>IF(Table4[[#This Row],[Column140]]=0,"",Table4[Column140])</f>
        <v/>
      </c>
      <c r="EM49" t="str">
        <f>IF(Table4[[#This Row],[Column141]]=0,"",Table4[Column141])</f>
        <v/>
      </c>
      <c r="EN49" t="str">
        <f>IF(Table4[[#This Row],[Column142]]=0,"",Table4[Column142])</f>
        <v/>
      </c>
      <c r="EO49" t="str">
        <f>IF(Table4[[#This Row],[Column143]]=0,"",Table4[Column143])</f>
        <v/>
      </c>
      <c r="EP49" t="str">
        <f>IF(Table4[[#This Row],[Column144]]=0,"",Table4[Column144])</f>
        <v/>
      </c>
      <c r="EQ49" t="str">
        <f>IF(Table4[[#This Row],[Column145]]=0,"",Table4[Column145])</f>
        <v/>
      </c>
      <c r="ER49" t="str">
        <f>IF(Table4[[#This Row],[Column146]]=0,"",Table4[Column146])</f>
        <v/>
      </c>
      <c r="ES49" t="str">
        <f>IF(Table4[[#This Row],[Column147]]=0,"",Table4[Column147])</f>
        <v/>
      </c>
      <c r="ET49" t="str">
        <f>IF(Table4[[#This Row],[Column148]]=0,"",Table4[Column148])</f>
        <v/>
      </c>
      <c r="EU49" t="str">
        <f>IF(Table4[[#This Row],[Column149]]=0,"",Table4[Column149])</f>
        <v/>
      </c>
      <c r="EV49" t="str">
        <f>IF(Table4[[#This Row],[Column150]]=0,"",Table4[Column150])</f>
        <v/>
      </c>
      <c r="EW49" t="str">
        <f>IF(Table4[[#This Row],[Column151]]=0,"",Table4[Column151])</f>
        <v/>
      </c>
      <c r="EX49" t="str">
        <f>IF(Table4[[#This Row],[Column152]]=0,"",Table4[Column152])</f>
        <v/>
      </c>
      <c r="EY49" t="str">
        <f>IF(Table4[[#This Row],[Column153]]=0,"",Table4[Column153])</f>
        <v/>
      </c>
      <c r="EZ49" t="str">
        <f>IF(Table4[[#This Row],[Column154]]=0,"",Table4[Column154])</f>
        <v/>
      </c>
      <c r="FA49" t="str">
        <f>IF(Table4[[#This Row],[Column155]]=0,"",Table4[Column155])</f>
        <v/>
      </c>
      <c r="FB49" t="str">
        <f>IF(Table4[[#This Row],[Column156]]=0,"",Table4[Column156])</f>
        <v/>
      </c>
      <c r="FC49" t="str">
        <f>IF(Table4[[#This Row],[Column157]]=0,"",Table4[Column157])</f>
        <v/>
      </c>
      <c r="FD49" t="str">
        <f>IF(Table4[[#This Row],[Column158]]=0,"",Table4[Column158])</f>
        <v/>
      </c>
      <c r="FE49" t="str">
        <f>IF(Table4[[#This Row],[Column159]]=0,"",Table4[Column159])</f>
        <v/>
      </c>
      <c r="FF49" t="str">
        <f>IF(Table4[[#This Row],[Column160]]=0,"",Table4[Column160])</f>
        <v/>
      </c>
      <c r="FG49" t="str">
        <f>IF(Table4[[#This Row],[Column161]]=0,"",Table4[Column161])</f>
        <v/>
      </c>
      <c r="FH49" t="str">
        <f>IF(Table4[[#This Row],[Column162]]=0,"",Table4[Column162])</f>
        <v/>
      </c>
      <c r="FI49" t="str">
        <f>IF(Table4[[#This Row],[Column163]]=0,"",Table4[Column163])</f>
        <v/>
      </c>
      <c r="FJ49" t="str">
        <f>IF(Table4[[#This Row],[Column164]]=0,"",Table4[Column164])</f>
        <v/>
      </c>
      <c r="FK49" t="str">
        <f>IF(Table4[[#This Row],[Column165]]=0,"",Table4[Column165])</f>
        <v/>
      </c>
      <c r="FL49" t="str">
        <f>IF(Table4[[#This Row],[Column166]]=0,"",Table4[Column166])</f>
        <v/>
      </c>
      <c r="FM49" t="str">
        <f>IF(Table4[[#This Row],[Column167]]=0,"",Table4[Column167])</f>
        <v/>
      </c>
      <c r="FN49" t="str">
        <f>IF(Table4[[#This Row],[Column168]]=0,"",Table4[Column168])</f>
        <v/>
      </c>
      <c r="FO49" t="str">
        <f>IF(Table4[[#This Row],[Column169]]=0,"",Table4[Column169])</f>
        <v/>
      </c>
      <c r="FP49" t="str">
        <f>IF(Table4[[#This Row],[Column170]]=0,"",Table4[Column170])</f>
        <v/>
      </c>
      <c r="FQ49" t="str">
        <f>IF(Table4[[#This Row],[Column171]]=0,"",Table4[Column171])</f>
        <v/>
      </c>
      <c r="FR49" t="str">
        <f>IF(Table4[[#This Row],[Column172]]=0,"",Table4[Column172])</f>
        <v/>
      </c>
      <c r="FS49" t="str">
        <f>IF(Table4[[#This Row],[Column173]]=0,"",Table4[Column173])</f>
        <v/>
      </c>
      <c r="FT49" t="str">
        <f>IF(Table4[[#This Row],[Column174]]=0,"",Table4[Column174])</f>
        <v/>
      </c>
      <c r="FU49" t="str">
        <f>IF(Table4[[#This Row],[Column175]]=0,"",Table4[Column175])</f>
        <v/>
      </c>
      <c r="FV49" t="str">
        <f>IF(Table4[[#This Row],[Column176]]=0,"",Table4[Column176])</f>
        <v/>
      </c>
      <c r="FW49" t="str">
        <f>IF(Table4[[#This Row],[Column177]]=0,"",Table4[Column177])</f>
        <v/>
      </c>
      <c r="FX49" t="str">
        <f>IF(Table4[[#This Row],[Column178]]=0,"",Table4[Column178])</f>
        <v/>
      </c>
      <c r="FY49" t="str">
        <f>IF(Table4[[#This Row],[Column179]]=0,"",Table4[Column179])</f>
        <v/>
      </c>
      <c r="FZ49" t="str">
        <f>IF(Table4[[#This Row],[Column180]]=0,"",Table4[Column180])</f>
        <v/>
      </c>
      <c r="GA49" t="str">
        <f>IF(Table4[[#This Row],[Column181]]=0,"",Table4[Column181])</f>
        <v/>
      </c>
      <c r="GB49" t="str">
        <f>IF(Table4[[#This Row],[Column182]]=0,"",Table4[Column182])</f>
        <v/>
      </c>
      <c r="GC49" t="str">
        <f>IF(Table4[[#This Row],[Column183]]=0,"",Table4[Column183])</f>
        <v/>
      </c>
      <c r="GD49" t="str">
        <f>IF(Table4[[#This Row],[Column184]]=0,"",Table4[Column184])</f>
        <v/>
      </c>
      <c r="GE49" t="str">
        <f>IF(Table4[[#This Row],[Column185]]=0,"",Table4[Column185])</f>
        <v/>
      </c>
      <c r="GF49" t="str">
        <f>IF(Table4[[#This Row],[Column186]]=0,"",Table4[Column186])</f>
        <v/>
      </c>
      <c r="GG49" t="str">
        <f>IF(Table4[[#This Row],[Column187]]=0,"",Table4[Column187])</f>
        <v/>
      </c>
      <c r="GH49" t="str">
        <f>IF(Table4[[#This Row],[Column188]]=0,"",Table4[Column188])</f>
        <v/>
      </c>
      <c r="GI49" t="str">
        <f>IF(Table4[[#This Row],[Column189]]=0,"",Table4[Column189])</f>
        <v/>
      </c>
      <c r="GJ49" t="str">
        <f>IF(Table4[[#This Row],[Column190]]=0,"",Table4[Column190])</f>
        <v/>
      </c>
      <c r="GK49" t="str">
        <f>IF(Table4[[#This Row],[Column191]]=0,"",Table4[Column191])</f>
        <v/>
      </c>
      <c r="GL49" t="str">
        <f>IF(Table4[[#This Row],[Column192]]=0,"",Table4[Column192])</f>
        <v/>
      </c>
      <c r="GM49" t="str">
        <f>IF(Table4[[#This Row],[Column193]]=0,"",Table4[Column193])</f>
        <v/>
      </c>
      <c r="GN49" t="str">
        <f>IF(Table4[[#This Row],[Column194]]=0,"",Table4[Column194])</f>
        <v/>
      </c>
      <c r="GO49" t="str">
        <f>IF(Table4[[#This Row],[Column195]]=0,"",Table4[Column195])</f>
        <v/>
      </c>
      <c r="GP49" t="str">
        <f>IF(Table4[[#This Row],[Column196]]=0,"",Table4[Column196])</f>
        <v/>
      </c>
      <c r="GQ49" t="str">
        <f>IF(Table4[[#This Row],[Column197]]=0,"",Table4[Column197])</f>
        <v/>
      </c>
      <c r="GR49" t="str">
        <f>IF(Table4[[#This Row],[Column198]]=0,"",Table4[Column198])</f>
        <v/>
      </c>
      <c r="GS49" t="str">
        <f>IF(Table4[[#This Row],[Column199]]=0,"",Table4[Column199])</f>
        <v/>
      </c>
      <c r="GT49" t="str">
        <f>IF(Table4[[#This Row],[Column200]]=0,"",Table4[Column200])</f>
        <v/>
      </c>
      <c r="GU49" t="str">
        <f>IF(Table4[[#This Row],[Column201]]=0,"",Table4[Column201])</f>
        <v/>
      </c>
      <c r="GV49" t="str">
        <f>IF(Table4[[#This Row],[Column202]]=0,"",Table4[Column202])</f>
        <v/>
      </c>
      <c r="GW49" t="str">
        <f>IF(Table4[[#This Row],[Column203]]=0,"",Table4[Column203])</f>
        <v/>
      </c>
      <c r="GX49" t="str">
        <f>IF(Table4[[#This Row],[Conversions]]=0,"",Table4[Conversions])</f>
        <v/>
      </c>
      <c r="GY49" s="2" t="e">
        <f>Table43[[#This Row],[Conversions]]*B$2</f>
        <v>#VALUE!</v>
      </c>
      <c r="GZ49" s="6">
        <f>SUM(COUNTIF(Table43[[#This Row],[Path]:[Column203]],{"*e*","social"}))</f>
        <v>0</v>
      </c>
      <c r="HA49" s="6">
        <f>IF(Table43[[#This Row],[Path]]=A$2,1,0)</f>
        <v>0</v>
      </c>
      <c r="HB49" s="6">
        <f>IF(Table43[[#This Row],[Path]]=A$3,1,0)</f>
        <v>0</v>
      </c>
      <c r="HC49" s="6">
        <f>IF(Table43[[#This Row],[Path]]=A$4,1,0)</f>
        <v>0</v>
      </c>
      <c r="HD49" s="6">
        <f>IF(Table43[[#This Row],[Path]]=A$5,1,0)</f>
        <v>0</v>
      </c>
      <c r="HE49" s="6">
        <f>IF(Table43[[#This Row],[Path]]=A$6,1,0)</f>
        <v>0</v>
      </c>
      <c r="HF49" s="6">
        <f>IF(Table43[[#This Row],[Path]]=A$7,1,0)</f>
        <v>0</v>
      </c>
      <c r="HG49" s="5">
        <f>COUNTIF(Table43[[#This Row],[Path]:[Column203]],A$2)</f>
        <v>0</v>
      </c>
      <c r="HH49" s="5">
        <f>COUNTIF(Table43[[#This Row],[Path]:[Column203]],A$3)</f>
        <v>0</v>
      </c>
      <c r="HI49" s="5">
        <f>COUNTIF(Table43[[#This Row],[Path]:[Column203]],A$4)</f>
        <v>0</v>
      </c>
      <c r="HJ49" s="5">
        <f>COUNTIF(Table43[[#This Row],[Path]:[Column203]],A$5)</f>
        <v>0</v>
      </c>
      <c r="HK49" s="5">
        <f>COUNTIF(Table43[[#This Row],[Path]:[Column203]],A$6)</f>
        <v>0</v>
      </c>
      <c r="HL49" s="5">
        <f>COUNTIF(Table43[[#This Row],[Path]:[Column203]],A$7)</f>
        <v>0</v>
      </c>
      <c r="HM49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49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49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49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49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49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49" s="4" t="e">
        <f>Table43[[#This Row],[IncrementalOrganic Attribution Ratio]]*Table43[[#This Row],[Total Revenue]]</f>
        <v>#VALUE!</v>
      </c>
      <c r="HT49" s="4" t="e">
        <f>Table43[[#This Row],[BrandIntention Attribution Ratio]]*Table43[[#This Row],[Total Revenue]]</f>
        <v>#VALUE!</v>
      </c>
      <c r="HU49" s="4" t="e">
        <f>Table43[[#This Row],[Incrementalcpc Attribution Ratio]]*Table43[[#This Row],[Total Revenue]]</f>
        <v>#VALUE!</v>
      </c>
      <c r="HV49" s="4" t="e">
        <f>Table43[[#This Row],[Feeds Attribution Ratio]]*Table43[[#This Row],[Total Revenue]]</f>
        <v>#VALUE!</v>
      </c>
      <c r="HW49" s="4" t="e">
        <f>Table43[[#This Row],[Referrals Attribution Ratio]]*Table43[[#This Row],[Total Revenue]]</f>
        <v>#VALUE!</v>
      </c>
      <c r="HX49" s="4" t="e">
        <f>Table43[[#This Row],[Social Attribution Ratio]]*Table43[[#This Row],[Total Revenue]]</f>
        <v>#VALUE!</v>
      </c>
      <c r="HY49" s="18">
        <f>SUM(Table43[[#This Row],[IncrementalOrganic Attribution Ratio]:[Social Attribution Ratio]])</f>
        <v>0</v>
      </c>
    </row>
    <row r="50" spans="2:233" x14ac:dyDescent="0.25">
      <c r="B50" t="str">
        <f>IF(Table4[[#This Row],[Path]]=0,"",Table4[Path])</f>
        <v/>
      </c>
      <c r="C50" t="str">
        <f>IF(Table4[[#This Row],[Column1]]=0,"",Table4[Column1])</f>
        <v/>
      </c>
      <c r="D50" t="str">
        <f>IF(Table4[[#This Row],[Column2]]=0,"",Table4[Column2])</f>
        <v/>
      </c>
      <c r="E50" t="str">
        <f>IF(Table4[[#This Row],[Column3]]=0,"",Table4[Column3])</f>
        <v/>
      </c>
      <c r="F50" t="str">
        <f>IF(Table4[[#This Row],[Column4]]=0,"",Table4[Column4])</f>
        <v/>
      </c>
      <c r="G50" t="str">
        <f>IF(Table4[[#This Row],[Column5]]=0,"",Table4[Column5])</f>
        <v/>
      </c>
      <c r="H50" t="str">
        <f>IF(Table4[[#This Row],[Column6]]=0,"",Table4[Column6])</f>
        <v/>
      </c>
      <c r="I50" t="str">
        <f>IF(Table4[[#This Row],[Column7]]=0,"",Table4[Column7])</f>
        <v/>
      </c>
      <c r="J50" t="str">
        <f>IF(Table4[[#This Row],[Column8]]=0,"",Table4[Column8])</f>
        <v/>
      </c>
      <c r="K50" t="str">
        <f>IF(Table4[[#This Row],[Column9]]=0,"",Table4[Column9])</f>
        <v/>
      </c>
      <c r="L50" t="str">
        <f>IF(Table4[[#This Row],[Column10]]=0,"",Table4[Column10])</f>
        <v/>
      </c>
      <c r="M50" t="str">
        <f>IF(Table4[[#This Row],[Column11]]=0,"",Table4[Column11])</f>
        <v/>
      </c>
      <c r="N50" t="str">
        <f>IF(Table4[[#This Row],[Column12]]=0,"",Table4[Column12])</f>
        <v/>
      </c>
      <c r="O50" t="str">
        <f>IF(Table4[[#This Row],[Column13]]=0,"",Table4[Column13])</f>
        <v/>
      </c>
      <c r="P50" t="str">
        <f>IF(Table4[[#This Row],[Column14]]=0,"",Table4[Column14])</f>
        <v/>
      </c>
      <c r="Q50" t="str">
        <f>IF(Table4[[#This Row],[Column15]]=0,"",Table4[Column15])</f>
        <v/>
      </c>
      <c r="R50" t="str">
        <f>IF(Table4[[#This Row],[Column16]]=0,"",Table4[Column16])</f>
        <v/>
      </c>
      <c r="S50" t="str">
        <f>IF(Table4[[#This Row],[Column17]]=0,"",Table4[Column17])</f>
        <v/>
      </c>
      <c r="T50" t="str">
        <f>IF(Table4[[#This Row],[Column18]]=0,"",Table4[Column18])</f>
        <v/>
      </c>
      <c r="U50" t="str">
        <f>IF(Table4[[#This Row],[Column19]]=0,"",Table4[Column19])</f>
        <v/>
      </c>
      <c r="V50" t="str">
        <f>IF(Table4[[#This Row],[Column20]]=0,"",Table4[Column20])</f>
        <v/>
      </c>
      <c r="W50" t="str">
        <f>IF(Table4[[#This Row],[Column21]]=0,"",Table4[Column21])</f>
        <v/>
      </c>
      <c r="X50" t="str">
        <f>IF(Table4[[#This Row],[Column22]]=0,"",Table4[Column22])</f>
        <v/>
      </c>
      <c r="Y50" t="str">
        <f>IF(Table4[[#This Row],[Column23]]=0,"",Table4[Column23])</f>
        <v/>
      </c>
      <c r="Z50" t="str">
        <f>IF(Table4[[#This Row],[Column24]]=0,"",Table4[Column24])</f>
        <v/>
      </c>
      <c r="AA50" t="str">
        <f>IF(Table4[[#This Row],[Column25]]=0,"",Table4[Column25])</f>
        <v/>
      </c>
      <c r="AB50" t="str">
        <f>IF(Table4[[#This Row],[Column26]]=0,"",Table4[Column26])</f>
        <v/>
      </c>
      <c r="AC50" t="str">
        <f>IF(Table4[[#This Row],[Column27]]=0,"",Table4[Column27])</f>
        <v/>
      </c>
      <c r="AD50" t="str">
        <f>IF(Table4[[#This Row],[Column28]]=0,"",Table4[Column28])</f>
        <v/>
      </c>
      <c r="AE50" t="str">
        <f>IF(Table4[[#This Row],[Column29]]=0,"",Table4[Column29])</f>
        <v/>
      </c>
      <c r="AF50" t="str">
        <f>IF(Table4[[#This Row],[Column30]]=0,"",Table4[Column30])</f>
        <v/>
      </c>
      <c r="AG50" t="str">
        <f>IF(Table4[[#This Row],[Column31]]=0,"",Table4[Column31])</f>
        <v/>
      </c>
      <c r="AH50" t="str">
        <f>IF(Table4[[#This Row],[Column32]]=0,"",Table4[Column32])</f>
        <v/>
      </c>
      <c r="AI50" t="str">
        <f>IF(Table4[[#This Row],[Column33]]=0,"",Table4[Column33])</f>
        <v/>
      </c>
      <c r="AJ50" t="str">
        <f>IF(Table4[[#This Row],[Column34]]=0,"",Table4[Column34])</f>
        <v/>
      </c>
      <c r="AK50" t="str">
        <f>IF(Table4[[#This Row],[Column35]]=0,"",Table4[Column35])</f>
        <v/>
      </c>
      <c r="AL50" t="str">
        <f>IF(Table4[[#This Row],[Column36]]=0,"",Table4[Column36])</f>
        <v/>
      </c>
      <c r="AM50" t="str">
        <f>IF(Table4[[#This Row],[Column37]]=0,"",Table4[Column37])</f>
        <v/>
      </c>
      <c r="AN50" t="str">
        <f>IF(Table4[[#This Row],[Column38]]=0,"",Table4[Column38])</f>
        <v/>
      </c>
      <c r="AO50" t="str">
        <f>IF(Table4[[#This Row],[Column39]]=0,"",Table4[Column39])</f>
        <v/>
      </c>
      <c r="AP50" t="str">
        <f>IF(Table4[[#This Row],[Column40]]=0,"",Table4[Column40])</f>
        <v/>
      </c>
      <c r="AQ50" t="str">
        <f>IF(Table4[[#This Row],[Column41]]=0,"",Table4[Column41])</f>
        <v/>
      </c>
      <c r="AR50" t="str">
        <f>IF(Table4[[#This Row],[Column42]]=0,"",Table4[Column42])</f>
        <v/>
      </c>
      <c r="AS50" t="str">
        <f>IF(Table4[[#This Row],[Column43]]=0,"",Table4[Column43])</f>
        <v/>
      </c>
      <c r="AT50" t="str">
        <f>IF(Table4[[#This Row],[Column44]]=0,"",Table4[Column44])</f>
        <v/>
      </c>
      <c r="AU50" t="str">
        <f>IF(Table4[[#This Row],[Column45]]=0,"",Table4[Column45])</f>
        <v/>
      </c>
      <c r="AV50" t="str">
        <f>IF(Table4[[#This Row],[Column46]]=0,"",Table4[Column46])</f>
        <v/>
      </c>
      <c r="AW50" t="str">
        <f>IF(Table4[[#This Row],[Column47]]=0,"",Table4[Column47])</f>
        <v/>
      </c>
      <c r="AX50" t="str">
        <f>IF(Table4[[#This Row],[Column48]]=0,"",Table4[Column48])</f>
        <v/>
      </c>
      <c r="AY50" t="str">
        <f>IF(Table4[[#This Row],[Column49]]=0,"",Table4[Column49])</f>
        <v/>
      </c>
      <c r="AZ50" t="str">
        <f>IF(Table4[[#This Row],[Column50]]=0,"",Table4[Column50])</f>
        <v/>
      </c>
      <c r="BA50" t="str">
        <f>IF(Table4[[#This Row],[Column51]]=0,"",Table4[Column51])</f>
        <v/>
      </c>
      <c r="BB50" t="str">
        <f>IF(Table4[[#This Row],[Column52]]=0,"",Table4[Column52])</f>
        <v/>
      </c>
      <c r="BC50" t="str">
        <f>IF(Table4[[#This Row],[Column53]]=0,"",Table4[Column53])</f>
        <v/>
      </c>
      <c r="BD50" t="str">
        <f>IF(Table4[[#This Row],[Column54]]=0,"",Table4[Column54])</f>
        <v/>
      </c>
      <c r="BE50" t="str">
        <f>IF(Table4[[#This Row],[Column55]]=0,"",Table4[Column55])</f>
        <v/>
      </c>
      <c r="BF50" t="str">
        <f>IF(Table4[[#This Row],[Column56]]=0,"",Table4[Column56])</f>
        <v/>
      </c>
      <c r="BG50" t="str">
        <f>IF(Table4[[#This Row],[Column57]]=0,"",Table4[Column57])</f>
        <v/>
      </c>
      <c r="BH50" t="str">
        <f>IF(Table4[[#This Row],[Column58]]=0,"",Table4[Column58])</f>
        <v/>
      </c>
      <c r="BI50" t="str">
        <f>IF(Table4[[#This Row],[Column59]]=0,"",Table4[Column59])</f>
        <v/>
      </c>
      <c r="BJ50" t="str">
        <f>IF(Table4[[#This Row],[Column60]]=0,"",Table4[Column60])</f>
        <v/>
      </c>
      <c r="BK50" t="str">
        <f>IF(Table4[[#This Row],[Column61]]=0,"",Table4[Column61])</f>
        <v/>
      </c>
      <c r="BL50" t="str">
        <f>IF(Table4[[#This Row],[Column62]]=0,"",Table4[Column62])</f>
        <v/>
      </c>
      <c r="BM50" t="str">
        <f>IF(Table4[[#This Row],[Column63]]=0,"",Table4[Column63])</f>
        <v/>
      </c>
      <c r="BN50" t="str">
        <f>IF(Table4[[#This Row],[Column64]]=0,"",Table4[Column64])</f>
        <v/>
      </c>
      <c r="BO50" t="str">
        <f>IF(Table4[[#This Row],[Column65]]=0,"",Table4[Column65])</f>
        <v/>
      </c>
      <c r="BP50" t="str">
        <f>IF(Table4[[#This Row],[Column66]]=0,"",Table4[Column66])</f>
        <v/>
      </c>
      <c r="BQ50" t="str">
        <f>IF(Table4[[#This Row],[Column67]]=0,"",Table4[Column67])</f>
        <v/>
      </c>
      <c r="BR50" t="str">
        <f>IF(Table4[[#This Row],[Column68]]=0,"",Table4[Column68])</f>
        <v/>
      </c>
      <c r="BS50" t="str">
        <f>IF(Table4[[#This Row],[Column69]]=0,"",Table4[Column69])</f>
        <v/>
      </c>
      <c r="BT50" t="str">
        <f>IF(Table4[[#This Row],[Column70]]=0,"",Table4[Column70])</f>
        <v/>
      </c>
      <c r="BU50" t="str">
        <f>IF(Table4[[#This Row],[Column71]]=0,"",Table4[Column71])</f>
        <v/>
      </c>
      <c r="BV50" t="str">
        <f>IF(Table4[[#This Row],[Column72]]=0,"",Table4[Column72])</f>
        <v/>
      </c>
      <c r="BW50" t="str">
        <f>IF(Table4[[#This Row],[Column73]]=0,"",Table4[Column73])</f>
        <v/>
      </c>
      <c r="BX50" t="str">
        <f>IF(Table4[[#This Row],[Column74]]=0,"",Table4[Column74])</f>
        <v/>
      </c>
      <c r="BY50" t="str">
        <f>IF(Table4[[#This Row],[Column75]]=0,"",Table4[Column75])</f>
        <v/>
      </c>
      <c r="BZ50" t="str">
        <f>IF(Table4[[#This Row],[Column76]]=0,"",Table4[Column76])</f>
        <v/>
      </c>
      <c r="CA50" t="str">
        <f>IF(Table4[[#This Row],[Column77]]=0,"",Table4[Column77])</f>
        <v/>
      </c>
      <c r="CB50" t="str">
        <f>IF(Table4[[#This Row],[Column78]]=0,"",Table4[Column78])</f>
        <v/>
      </c>
      <c r="CC50" t="str">
        <f>IF(Table4[[#This Row],[Column79]]=0,"",Table4[Column79])</f>
        <v/>
      </c>
      <c r="CD50" t="str">
        <f>IF(Table4[[#This Row],[Column80]]=0,"",Table4[Column80])</f>
        <v/>
      </c>
      <c r="CE50" t="str">
        <f>IF(Table4[[#This Row],[Column81]]=0,"",Table4[Column81])</f>
        <v/>
      </c>
      <c r="CF50" t="str">
        <f>IF(Table4[[#This Row],[Column82]]=0,"",Table4[Column82])</f>
        <v/>
      </c>
      <c r="CG50" t="str">
        <f>IF(Table4[[#This Row],[Column83]]=0,"",Table4[Column83])</f>
        <v/>
      </c>
      <c r="CH50" t="str">
        <f>IF(Table4[[#This Row],[Column84]]=0,"",Table4[Column84])</f>
        <v/>
      </c>
      <c r="CI50" t="str">
        <f>IF(Table4[[#This Row],[Column85]]=0,"",Table4[Column85])</f>
        <v/>
      </c>
      <c r="CJ50" t="str">
        <f>IF(Table4[[#This Row],[Column86]]=0,"",Table4[Column86])</f>
        <v/>
      </c>
      <c r="CK50" t="str">
        <f>IF(Table4[[#This Row],[Column87]]=0,"",Table4[Column87])</f>
        <v/>
      </c>
      <c r="CL50" t="str">
        <f>IF(Table4[[#This Row],[Column88]]=0,"",Table4[Column88])</f>
        <v/>
      </c>
      <c r="CM50" t="str">
        <f>IF(Table4[[#This Row],[Column89]]=0,"",Table4[Column89])</f>
        <v/>
      </c>
      <c r="CN50" t="str">
        <f>IF(Table4[[#This Row],[Column90]]=0,"",Table4[Column90])</f>
        <v/>
      </c>
      <c r="CO50" t="str">
        <f>IF(Table4[[#This Row],[Column91]]=0,"",Table4[Column91])</f>
        <v/>
      </c>
      <c r="CP50" t="str">
        <f>IF(Table4[[#This Row],[Column92]]=0,"",Table4[Column92])</f>
        <v/>
      </c>
      <c r="CQ50" t="str">
        <f>IF(Table4[[#This Row],[Column93]]=0,"",Table4[Column93])</f>
        <v/>
      </c>
      <c r="CR50" t="str">
        <f>IF(Table4[[#This Row],[Column94]]=0,"",Table4[Column94])</f>
        <v/>
      </c>
      <c r="CS50" t="str">
        <f>IF(Table4[[#This Row],[Column95]]=0,"",Table4[Column95])</f>
        <v/>
      </c>
      <c r="CT50" t="str">
        <f>IF(Table4[[#This Row],[Column96]]=0,"",Table4[Column96])</f>
        <v/>
      </c>
      <c r="CU50" t="str">
        <f>IF(Table4[[#This Row],[Column97]]=0,"",Table4[Column97])</f>
        <v/>
      </c>
      <c r="CV50" t="str">
        <f>IF(Table4[[#This Row],[Column98]]=0,"",Table4[Column98])</f>
        <v/>
      </c>
      <c r="CW50" t="str">
        <f>IF(Table4[[#This Row],[Column99]]=0,"",Table4[Column99])</f>
        <v/>
      </c>
      <c r="CX50" t="str">
        <f>IF(Table4[[#This Row],[Column100]]=0,"",Table4[Column100])</f>
        <v/>
      </c>
      <c r="CY50" t="str">
        <f>IF(Table4[[#This Row],[Column101]]=0,"",Table4[Column101])</f>
        <v/>
      </c>
      <c r="CZ50" t="str">
        <f>IF(Table4[[#This Row],[Column102]]=0,"",Table4[Column102])</f>
        <v/>
      </c>
      <c r="DA50" t="str">
        <f>IF(Table4[[#This Row],[Column103]]=0,"",Table4[Column103])</f>
        <v/>
      </c>
      <c r="DB50" t="str">
        <f>IF(Table4[[#This Row],[Column104]]=0,"",Table4[Column104])</f>
        <v/>
      </c>
      <c r="DC50" t="str">
        <f>IF(Table4[[#This Row],[Column105]]=0,"",Table4[Column105])</f>
        <v/>
      </c>
      <c r="DD50" t="str">
        <f>IF(Table4[[#This Row],[Column106]]=0,"",Table4[Column106])</f>
        <v/>
      </c>
      <c r="DE50" t="str">
        <f>IF(Table4[[#This Row],[Column107]]=0,"",Table4[Column107])</f>
        <v/>
      </c>
      <c r="DF50" t="str">
        <f>IF(Table4[[#This Row],[Column108]]=0,"",Table4[Column108])</f>
        <v/>
      </c>
      <c r="DG50" t="str">
        <f>IF(Table4[[#This Row],[Column109]]=0,"",Table4[Column109])</f>
        <v/>
      </c>
      <c r="DH50" t="str">
        <f>IF(Table4[[#This Row],[Column110]]=0,"",Table4[Column110])</f>
        <v/>
      </c>
      <c r="DI50" t="str">
        <f>IF(Table4[[#This Row],[Column111]]=0,"",Table4[Column111])</f>
        <v/>
      </c>
      <c r="DJ50" t="str">
        <f>IF(Table4[[#This Row],[Column112]]=0,"",Table4[Column112])</f>
        <v/>
      </c>
      <c r="DK50" t="str">
        <f>IF(Table4[[#This Row],[Column113]]=0,"",Table4[Column113])</f>
        <v/>
      </c>
      <c r="DL50" t="str">
        <f>IF(Table4[[#This Row],[Column114]]=0,"",Table4[Column114])</f>
        <v/>
      </c>
      <c r="DM50" t="str">
        <f>IF(Table4[[#This Row],[Column115]]=0,"",Table4[Column115])</f>
        <v/>
      </c>
      <c r="DN50" t="str">
        <f>IF(Table4[[#This Row],[Column116]]=0,"",Table4[Column116])</f>
        <v/>
      </c>
      <c r="DO50" t="str">
        <f>IF(Table4[[#This Row],[Column117]]=0,"",Table4[Column117])</f>
        <v/>
      </c>
      <c r="DP50" t="str">
        <f>IF(Table4[[#This Row],[Column118]]=0,"",Table4[Column118])</f>
        <v/>
      </c>
      <c r="DQ50" t="str">
        <f>IF(Table4[[#This Row],[Column119]]=0,"",Table4[Column119])</f>
        <v/>
      </c>
      <c r="DR50" t="str">
        <f>IF(Table4[[#This Row],[Column120]]=0,"",Table4[Column120])</f>
        <v/>
      </c>
      <c r="DS50" t="str">
        <f>IF(Table4[[#This Row],[Column121]]=0,"",Table4[Column121])</f>
        <v/>
      </c>
      <c r="DT50" t="str">
        <f>IF(Table4[[#This Row],[Column122]]=0,"",Table4[Column122])</f>
        <v/>
      </c>
      <c r="DU50" t="str">
        <f>IF(Table4[[#This Row],[Column123]]=0,"",Table4[Column123])</f>
        <v/>
      </c>
      <c r="DV50" t="str">
        <f>IF(Table4[[#This Row],[Column124]]=0,"",Table4[Column124])</f>
        <v/>
      </c>
      <c r="DW50" t="str">
        <f>IF(Table4[[#This Row],[Column125]]=0,"",Table4[Column125])</f>
        <v/>
      </c>
      <c r="DX50" t="str">
        <f>IF(Table4[[#This Row],[Column126]]=0,"",Table4[Column126])</f>
        <v/>
      </c>
      <c r="DY50" t="str">
        <f>IF(Table4[[#This Row],[Column127]]=0,"",Table4[Column127])</f>
        <v/>
      </c>
      <c r="DZ50" t="str">
        <f>IF(Table4[[#This Row],[Column128]]=0,"",Table4[Column128])</f>
        <v/>
      </c>
      <c r="EA50" t="str">
        <f>IF(Table4[[#This Row],[Column129]]=0,"",Table4[Column129])</f>
        <v/>
      </c>
      <c r="EB50" t="str">
        <f>IF(Table4[[#This Row],[Column130]]=0,"",Table4[Column130])</f>
        <v/>
      </c>
      <c r="EC50" t="str">
        <f>IF(Table4[[#This Row],[Column131]]=0,"",Table4[Column131])</f>
        <v/>
      </c>
      <c r="ED50" t="str">
        <f>IF(Table4[[#This Row],[Column132]]=0,"",Table4[Column132])</f>
        <v/>
      </c>
      <c r="EE50" t="str">
        <f>IF(Table4[[#This Row],[Column133]]=0,"",Table4[Column133])</f>
        <v/>
      </c>
      <c r="EF50" t="str">
        <f>IF(Table4[[#This Row],[Column134]]=0,"",Table4[Column134])</f>
        <v/>
      </c>
      <c r="EG50" t="str">
        <f>IF(Table4[[#This Row],[Column135]]=0,"",Table4[Column135])</f>
        <v/>
      </c>
      <c r="EH50" t="str">
        <f>IF(Table4[[#This Row],[Column136]]=0,"",Table4[Column136])</f>
        <v/>
      </c>
      <c r="EI50" t="str">
        <f>IF(Table4[[#This Row],[Column137]]=0,"",Table4[Column137])</f>
        <v/>
      </c>
      <c r="EJ50" t="str">
        <f>IF(Table4[[#This Row],[Column138]]=0,"",Table4[Column138])</f>
        <v/>
      </c>
      <c r="EK50" t="str">
        <f>IF(Table4[[#This Row],[Column139]]=0,"",Table4[Column139])</f>
        <v/>
      </c>
      <c r="EL50" t="str">
        <f>IF(Table4[[#This Row],[Column140]]=0,"",Table4[Column140])</f>
        <v/>
      </c>
      <c r="EM50" t="str">
        <f>IF(Table4[[#This Row],[Column141]]=0,"",Table4[Column141])</f>
        <v/>
      </c>
      <c r="EN50" t="str">
        <f>IF(Table4[[#This Row],[Column142]]=0,"",Table4[Column142])</f>
        <v/>
      </c>
      <c r="EO50" t="str">
        <f>IF(Table4[[#This Row],[Column143]]=0,"",Table4[Column143])</f>
        <v/>
      </c>
      <c r="EP50" t="str">
        <f>IF(Table4[[#This Row],[Column144]]=0,"",Table4[Column144])</f>
        <v/>
      </c>
      <c r="EQ50" t="str">
        <f>IF(Table4[[#This Row],[Column145]]=0,"",Table4[Column145])</f>
        <v/>
      </c>
      <c r="ER50" t="str">
        <f>IF(Table4[[#This Row],[Column146]]=0,"",Table4[Column146])</f>
        <v/>
      </c>
      <c r="ES50" t="str">
        <f>IF(Table4[[#This Row],[Column147]]=0,"",Table4[Column147])</f>
        <v/>
      </c>
      <c r="ET50" t="str">
        <f>IF(Table4[[#This Row],[Column148]]=0,"",Table4[Column148])</f>
        <v/>
      </c>
      <c r="EU50" t="str">
        <f>IF(Table4[[#This Row],[Column149]]=0,"",Table4[Column149])</f>
        <v/>
      </c>
      <c r="EV50" t="str">
        <f>IF(Table4[[#This Row],[Column150]]=0,"",Table4[Column150])</f>
        <v/>
      </c>
      <c r="EW50" t="str">
        <f>IF(Table4[[#This Row],[Column151]]=0,"",Table4[Column151])</f>
        <v/>
      </c>
      <c r="EX50" t="str">
        <f>IF(Table4[[#This Row],[Column152]]=0,"",Table4[Column152])</f>
        <v/>
      </c>
      <c r="EY50" t="str">
        <f>IF(Table4[[#This Row],[Column153]]=0,"",Table4[Column153])</f>
        <v/>
      </c>
      <c r="EZ50" t="str">
        <f>IF(Table4[[#This Row],[Column154]]=0,"",Table4[Column154])</f>
        <v/>
      </c>
      <c r="FA50" t="str">
        <f>IF(Table4[[#This Row],[Column155]]=0,"",Table4[Column155])</f>
        <v/>
      </c>
      <c r="FB50" t="str">
        <f>IF(Table4[[#This Row],[Column156]]=0,"",Table4[Column156])</f>
        <v/>
      </c>
      <c r="FC50" t="str">
        <f>IF(Table4[[#This Row],[Column157]]=0,"",Table4[Column157])</f>
        <v/>
      </c>
      <c r="FD50" t="str">
        <f>IF(Table4[[#This Row],[Column158]]=0,"",Table4[Column158])</f>
        <v/>
      </c>
      <c r="FE50" t="str">
        <f>IF(Table4[[#This Row],[Column159]]=0,"",Table4[Column159])</f>
        <v/>
      </c>
      <c r="FF50" t="str">
        <f>IF(Table4[[#This Row],[Column160]]=0,"",Table4[Column160])</f>
        <v/>
      </c>
      <c r="FG50" t="str">
        <f>IF(Table4[[#This Row],[Column161]]=0,"",Table4[Column161])</f>
        <v/>
      </c>
      <c r="FH50" t="str">
        <f>IF(Table4[[#This Row],[Column162]]=0,"",Table4[Column162])</f>
        <v/>
      </c>
      <c r="FI50" t="str">
        <f>IF(Table4[[#This Row],[Column163]]=0,"",Table4[Column163])</f>
        <v/>
      </c>
      <c r="FJ50" t="str">
        <f>IF(Table4[[#This Row],[Column164]]=0,"",Table4[Column164])</f>
        <v/>
      </c>
      <c r="FK50" t="str">
        <f>IF(Table4[[#This Row],[Column165]]=0,"",Table4[Column165])</f>
        <v/>
      </c>
      <c r="FL50" t="str">
        <f>IF(Table4[[#This Row],[Column166]]=0,"",Table4[Column166])</f>
        <v/>
      </c>
      <c r="FM50" t="str">
        <f>IF(Table4[[#This Row],[Column167]]=0,"",Table4[Column167])</f>
        <v/>
      </c>
      <c r="FN50" t="str">
        <f>IF(Table4[[#This Row],[Column168]]=0,"",Table4[Column168])</f>
        <v/>
      </c>
      <c r="FO50" t="str">
        <f>IF(Table4[[#This Row],[Column169]]=0,"",Table4[Column169])</f>
        <v/>
      </c>
      <c r="FP50" t="str">
        <f>IF(Table4[[#This Row],[Column170]]=0,"",Table4[Column170])</f>
        <v/>
      </c>
      <c r="FQ50" t="str">
        <f>IF(Table4[[#This Row],[Column171]]=0,"",Table4[Column171])</f>
        <v/>
      </c>
      <c r="FR50" t="str">
        <f>IF(Table4[[#This Row],[Column172]]=0,"",Table4[Column172])</f>
        <v/>
      </c>
      <c r="FS50" t="str">
        <f>IF(Table4[[#This Row],[Column173]]=0,"",Table4[Column173])</f>
        <v/>
      </c>
      <c r="FT50" t="str">
        <f>IF(Table4[[#This Row],[Column174]]=0,"",Table4[Column174])</f>
        <v/>
      </c>
      <c r="FU50" t="str">
        <f>IF(Table4[[#This Row],[Column175]]=0,"",Table4[Column175])</f>
        <v/>
      </c>
      <c r="FV50" t="str">
        <f>IF(Table4[[#This Row],[Column176]]=0,"",Table4[Column176])</f>
        <v/>
      </c>
      <c r="FW50" t="str">
        <f>IF(Table4[[#This Row],[Column177]]=0,"",Table4[Column177])</f>
        <v/>
      </c>
      <c r="FX50" t="str">
        <f>IF(Table4[[#This Row],[Column178]]=0,"",Table4[Column178])</f>
        <v/>
      </c>
      <c r="FY50" t="str">
        <f>IF(Table4[[#This Row],[Column179]]=0,"",Table4[Column179])</f>
        <v/>
      </c>
      <c r="FZ50" t="str">
        <f>IF(Table4[[#This Row],[Column180]]=0,"",Table4[Column180])</f>
        <v/>
      </c>
      <c r="GA50" t="str">
        <f>IF(Table4[[#This Row],[Column181]]=0,"",Table4[Column181])</f>
        <v/>
      </c>
      <c r="GB50" t="str">
        <f>IF(Table4[[#This Row],[Column182]]=0,"",Table4[Column182])</f>
        <v/>
      </c>
      <c r="GC50" t="str">
        <f>IF(Table4[[#This Row],[Column183]]=0,"",Table4[Column183])</f>
        <v/>
      </c>
      <c r="GD50" t="str">
        <f>IF(Table4[[#This Row],[Column184]]=0,"",Table4[Column184])</f>
        <v/>
      </c>
      <c r="GE50" t="str">
        <f>IF(Table4[[#This Row],[Column185]]=0,"",Table4[Column185])</f>
        <v/>
      </c>
      <c r="GF50" t="str">
        <f>IF(Table4[[#This Row],[Column186]]=0,"",Table4[Column186])</f>
        <v/>
      </c>
      <c r="GG50" t="str">
        <f>IF(Table4[[#This Row],[Column187]]=0,"",Table4[Column187])</f>
        <v/>
      </c>
      <c r="GH50" t="str">
        <f>IF(Table4[[#This Row],[Column188]]=0,"",Table4[Column188])</f>
        <v/>
      </c>
      <c r="GI50" t="str">
        <f>IF(Table4[[#This Row],[Column189]]=0,"",Table4[Column189])</f>
        <v/>
      </c>
      <c r="GJ50" t="str">
        <f>IF(Table4[[#This Row],[Column190]]=0,"",Table4[Column190])</f>
        <v/>
      </c>
      <c r="GK50" t="str">
        <f>IF(Table4[[#This Row],[Column191]]=0,"",Table4[Column191])</f>
        <v/>
      </c>
      <c r="GL50" t="str">
        <f>IF(Table4[[#This Row],[Column192]]=0,"",Table4[Column192])</f>
        <v/>
      </c>
      <c r="GM50" t="str">
        <f>IF(Table4[[#This Row],[Column193]]=0,"",Table4[Column193])</f>
        <v/>
      </c>
      <c r="GN50" t="str">
        <f>IF(Table4[[#This Row],[Column194]]=0,"",Table4[Column194])</f>
        <v/>
      </c>
      <c r="GO50" t="str">
        <f>IF(Table4[[#This Row],[Column195]]=0,"",Table4[Column195])</f>
        <v/>
      </c>
      <c r="GP50" t="str">
        <f>IF(Table4[[#This Row],[Column196]]=0,"",Table4[Column196])</f>
        <v/>
      </c>
      <c r="GQ50" t="str">
        <f>IF(Table4[[#This Row],[Column197]]=0,"",Table4[Column197])</f>
        <v/>
      </c>
      <c r="GR50" t="str">
        <f>IF(Table4[[#This Row],[Column198]]=0,"",Table4[Column198])</f>
        <v/>
      </c>
      <c r="GS50" t="str">
        <f>IF(Table4[[#This Row],[Column199]]=0,"",Table4[Column199])</f>
        <v/>
      </c>
      <c r="GT50" t="str">
        <f>IF(Table4[[#This Row],[Column200]]=0,"",Table4[Column200])</f>
        <v/>
      </c>
      <c r="GU50" t="str">
        <f>IF(Table4[[#This Row],[Column201]]=0,"",Table4[Column201])</f>
        <v/>
      </c>
      <c r="GV50" t="str">
        <f>IF(Table4[[#This Row],[Column202]]=0,"",Table4[Column202])</f>
        <v/>
      </c>
      <c r="GW50" t="str">
        <f>IF(Table4[[#This Row],[Column203]]=0,"",Table4[Column203])</f>
        <v/>
      </c>
      <c r="GX50" t="str">
        <f>IF(Table4[[#This Row],[Conversions]]=0,"",Table4[Conversions])</f>
        <v/>
      </c>
      <c r="GY50" s="2" t="e">
        <f>Table43[[#This Row],[Conversions]]*B$2</f>
        <v>#VALUE!</v>
      </c>
      <c r="GZ50" s="6">
        <f>SUM(COUNTIF(Table43[[#This Row],[Path]:[Column203]],{"*e*","social"}))</f>
        <v>0</v>
      </c>
      <c r="HA50" s="6">
        <f>IF(Table43[[#This Row],[Path]]=A$2,1,0)</f>
        <v>0</v>
      </c>
      <c r="HB50" s="6">
        <f>IF(Table43[[#This Row],[Path]]=A$3,1,0)</f>
        <v>0</v>
      </c>
      <c r="HC50" s="6">
        <f>IF(Table43[[#This Row],[Path]]=A$4,1,0)</f>
        <v>0</v>
      </c>
      <c r="HD50" s="6">
        <f>IF(Table43[[#This Row],[Path]]=A$5,1,0)</f>
        <v>0</v>
      </c>
      <c r="HE50" s="6">
        <f>IF(Table43[[#This Row],[Path]]=A$6,1,0)</f>
        <v>0</v>
      </c>
      <c r="HF50" s="6">
        <f>IF(Table43[[#This Row],[Path]]=A$7,1,0)</f>
        <v>0</v>
      </c>
      <c r="HG50" s="5">
        <f>COUNTIF(Table43[[#This Row],[Path]:[Column203]],A$2)</f>
        <v>0</v>
      </c>
      <c r="HH50" s="5">
        <f>COUNTIF(Table43[[#This Row],[Path]:[Column203]],A$3)</f>
        <v>0</v>
      </c>
      <c r="HI50" s="5">
        <f>COUNTIF(Table43[[#This Row],[Path]:[Column203]],A$4)</f>
        <v>0</v>
      </c>
      <c r="HJ50" s="5">
        <f>COUNTIF(Table43[[#This Row],[Path]:[Column203]],A$5)</f>
        <v>0</v>
      </c>
      <c r="HK50" s="5">
        <f>COUNTIF(Table43[[#This Row],[Path]:[Column203]],A$6)</f>
        <v>0</v>
      </c>
      <c r="HL50" s="5">
        <f>COUNTIF(Table43[[#This Row],[Path]:[Column203]],A$7)</f>
        <v>0</v>
      </c>
      <c r="HM50" s="17" t="str">
        <f>IFERROR(IF(Table43[[#This Row],[IncrementalOrganic First Click]]=1,0.5,0)+Table43[[#This Row],[IncrementalOrganic Attribution]]/IF(Table43[[#This Row],[IncrementalOrganic First Click]]=1,Table43[[#This Row],[Count]]*2,(Table43[[#This Row],[Count]]*2)),"0")</f>
        <v>0</v>
      </c>
      <c r="HN50" s="17" t="str">
        <f>IFERROR(IF(Table43[[#This Row],[BrandIntention First Click]]=1,0.5,0)+Table43[[#This Row],[BrandIntention Attribution]]/IF(Table43[[#This Row],[BrandIntention First Click]]=1,Table43[[#This Row],[Count]]*2,(Table43[[#This Row],[Count]]*2)),"0")</f>
        <v>0</v>
      </c>
      <c r="HO50" s="17" t="str">
        <f>IFERROR(IF(Table43[[#This Row],[Incrementalcpc First Click]]=1,0.5,0)+Table43[[#This Row],[Incrementalcpc Attribution]]/IF(Table43[[#This Row],[Incrementalcpc First Click]]=1,Table43[[#This Row],[Count]]*2,(Table43[[#This Row],[Count]]*2)),"0")</f>
        <v>0</v>
      </c>
      <c r="HP50" s="17" t="str">
        <f>IFERROR(IF(Table43[[#This Row],[Feeds First Click]]=1,0.5,0)+Table43[[#This Row],[Feeds Attribution]]/IF(Table43[[#This Row],[Feeds First Click]]=1,Table43[[#This Row],[Count]]*2,(Table43[[#This Row],[Count]]*2)),"0")</f>
        <v>0</v>
      </c>
      <c r="HQ50" s="17" t="str">
        <f>IFERROR(IF(Table43[[#This Row],[Referrals First Click]]=1,0.5,0)+Table43[[#This Row],[Referrals Attribution]]/IF(Table43[[#This Row],[Referrals First Click]]=1,Table43[[#This Row],[Count]]*2,(Table43[[#This Row],[Count]]*2)),"0")</f>
        <v>0</v>
      </c>
      <c r="HR50" s="17" t="str">
        <f>IFERROR(IF(Table43[[#This Row],[Social First Click]]=1,0.5,0)+Table43[[#This Row],[Social Attribution]]/IF(Table43[[#This Row],[Social First Click]]=1,Table43[[#This Row],[Count]]*2,(Table43[[#This Row],[Count]]*2)),"0")</f>
        <v>0</v>
      </c>
      <c r="HS50" s="4" t="e">
        <f>Table43[[#This Row],[IncrementalOrganic Attribution Ratio]]*Table43[[#This Row],[Total Revenue]]</f>
        <v>#VALUE!</v>
      </c>
      <c r="HT50" s="4" t="e">
        <f>Table43[[#This Row],[BrandIntention Attribution Ratio]]*Table43[[#This Row],[Total Revenue]]</f>
        <v>#VALUE!</v>
      </c>
      <c r="HU50" s="4" t="e">
        <f>Table43[[#This Row],[Incrementalcpc Attribution Ratio]]*Table43[[#This Row],[Total Revenue]]</f>
        <v>#VALUE!</v>
      </c>
      <c r="HV50" s="4" t="e">
        <f>Table43[[#This Row],[Feeds Attribution Ratio]]*Table43[[#This Row],[Total Revenue]]</f>
        <v>#VALUE!</v>
      </c>
      <c r="HW50" s="4" t="e">
        <f>Table43[[#This Row],[Referrals Attribution Ratio]]*Table43[[#This Row],[Total Revenue]]</f>
        <v>#VALUE!</v>
      </c>
      <c r="HX50" s="4" t="e">
        <f>Table43[[#This Row],[Social Attribution Ratio]]*Table43[[#This Row],[Total Revenue]]</f>
        <v>#VALUE!</v>
      </c>
      <c r="HY50" s="18">
        <f>SUM(Table43[[#This Row],[IncrementalOrganic Attribution Ratio]:[Social Attribution Ratio]])</f>
        <v>0</v>
      </c>
    </row>
    <row r="51" spans="2:233" x14ac:dyDescent="0.25">
      <c r="GY51" s="2"/>
      <c r="GZ51" s="6"/>
      <c r="HA51" s="6"/>
      <c r="HB51" s="6"/>
      <c r="HC51" s="6"/>
      <c r="HD51" s="6"/>
      <c r="HE51" s="6"/>
      <c r="HF51" s="6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4" t="e">
        <f>SUBTOTAL(109,Table43[IncrementalOrganic Revenue])</f>
        <v>#VALUE!</v>
      </c>
      <c r="HT51" s="4" t="e">
        <f>SUBTOTAL(109,Table43[BrandIntention Revenue])</f>
        <v>#VALUE!</v>
      </c>
      <c r="HU51" s="4" t="e">
        <f>SUBTOTAL(109,Table43[Incrementalcpc Revenue])</f>
        <v>#VALUE!</v>
      </c>
      <c r="HV51" s="4" t="e">
        <f>SUBTOTAL(109,Table43[Feeds Revenue])</f>
        <v>#VALUE!</v>
      </c>
      <c r="HW51" s="4" t="e">
        <f>SUBTOTAL(109,Table43[Referrals Revenue])</f>
        <v>#VALUE!</v>
      </c>
      <c r="HX51" s="4" t="e">
        <f>SUBTOTAL(109,Table43[Social Revenue])</f>
        <v>#VALUE!</v>
      </c>
      <c r="HY51" s="1"/>
    </row>
    <row r="52" spans="2:233" x14ac:dyDescent="0.25">
      <c r="GY52" s="2"/>
      <c r="GZ52" s="6"/>
      <c r="HA52" s="6"/>
      <c r="HB52" s="6"/>
      <c r="HC52" s="6"/>
      <c r="HD52" s="6"/>
      <c r="HE52" s="6"/>
      <c r="HF52" s="6"/>
      <c r="HG52" s="5"/>
      <c r="HH52" s="5"/>
      <c r="HI52" s="5"/>
      <c r="HJ52" s="5"/>
      <c r="HK52" s="5"/>
      <c r="HL52" s="5"/>
      <c r="HM52" s="17"/>
      <c r="HN52" s="17"/>
      <c r="HO52" s="17"/>
      <c r="HP52" s="17"/>
      <c r="HQ52" s="17"/>
      <c r="HR52" s="17"/>
      <c r="HS52" s="4"/>
      <c r="HT52" s="4"/>
      <c r="HU52" s="4"/>
      <c r="HV52" s="4"/>
      <c r="HW52" s="4"/>
      <c r="HX52" s="4"/>
      <c r="HY52" s="18"/>
    </row>
    <row r="53" spans="2:233" x14ac:dyDescent="0.25">
      <c r="GY53" s="2"/>
      <c r="GZ53" s="6"/>
      <c r="HA53" s="6"/>
      <c r="HB53" s="6"/>
      <c r="HC53" s="6"/>
      <c r="HD53" s="6"/>
      <c r="HE53" s="6"/>
      <c r="HF53" s="6"/>
      <c r="HG53" s="5"/>
      <c r="HH53" s="5"/>
      <c r="HI53" s="5"/>
      <c r="HJ53" s="5"/>
      <c r="HK53" s="5"/>
      <c r="HL53" s="5"/>
      <c r="HM53" s="17"/>
      <c r="HN53" s="17"/>
      <c r="HO53" s="17"/>
      <c r="HP53" s="17"/>
      <c r="HQ53" s="17"/>
      <c r="HR53" s="17"/>
      <c r="HS53" s="4"/>
      <c r="HT53" s="4"/>
      <c r="HU53" s="4"/>
      <c r="HV53" s="4"/>
      <c r="HW53" s="4"/>
      <c r="HX53" s="4"/>
      <c r="HY53" s="18"/>
    </row>
    <row r="54" spans="2:233" x14ac:dyDescent="0.25">
      <c r="GY54" s="2"/>
      <c r="GZ54" s="6"/>
      <c r="HA54" s="6"/>
      <c r="HB54" s="6"/>
      <c r="HC54" s="6"/>
      <c r="HD54" s="6"/>
      <c r="HE54" s="6"/>
      <c r="HF54" s="6"/>
      <c r="HG54" s="5"/>
      <c r="HH54" s="5"/>
      <c r="HI54" s="5"/>
      <c r="HJ54" s="5"/>
      <c r="HK54" s="5"/>
      <c r="HL54" s="5"/>
      <c r="HM54" s="17"/>
      <c r="HN54" s="17"/>
      <c r="HO54" s="17"/>
      <c r="HP54" s="17"/>
      <c r="HQ54" s="17"/>
      <c r="HR54" s="17"/>
      <c r="HS54" s="4"/>
      <c r="HT54" s="4"/>
      <c r="HU54" s="4"/>
      <c r="HV54" s="4"/>
      <c r="HW54" s="4"/>
      <c r="HX54" s="4"/>
      <c r="HY54" s="18"/>
    </row>
    <row r="55" spans="2:233" x14ac:dyDescent="0.25">
      <c r="GY55" s="2"/>
      <c r="GZ55" s="6"/>
      <c r="HA55" s="6"/>
      <c r="HB55" s="6"/>
      <c r="HC55" s="6"/>
      <c r="HD55" s="6"/>
      <c r="HE55" s="6"/>
      <c r="HF55" s="6"/>
      <c r="HG55" s="5"/>
      <c r="HH55" s="5"/>
      <c r="HI55" s="5"/>
      <c r="HJ55" s="5"/>
      <c r="HK55" s="5"/>
      <c r="HL55" s="5"/>
      <c r="HM55" s="17"/>
      <c r="HN55" s="17"/>
      <c r="HO55" s="17"/>
      <c r="HP55" s="17"/>
      <c r="HQ55" s="17"/>
      <c r="HR55" s="17"/>
      <c r="HS55" s="4"/>
      <c r="HT55" s="4"/>
      <c r="HU55" s="4"/>
      <c r="HV55" s="4"/>
      <c r="HW55" s="4"/>
      <c r="HX55" s="4"/>
      <c r="HY55" s="18"/>
    </row>
    <row r="56" spans="2:233" x14ac:dyDescent="0.25">
      <c r="GY56" s="2"/>
      <c r="GZ56" s="6"/>
      <c r="HA56" s="6"/>
      <c r="HB56" s="6"/>
      <c r="HC56" s="6"/>
      <c r="HD56" s="6"/>
      <c r="HE56" s="6"/>
      <c r="HF56" s="6"/>
      <c r="HG56" s="5"/>
      <c r="HH56" s="5"/>
      <c r="HI56" s="5"/>
      <c r="HJ56" s="5"/>
      <c r="HK56" s="5"/>
      <c r="HL56" s="5"/>
      <c r="HM56" s="17"/>
      <c r="HN56" s="17"/>
      <c r="HO56" s="17"/>
      <c r="HP56" s="17"/>
      <c r="HQ56" s="17"/>
      <c r="HR56" s="17"/>
      <c r="HS56" s="4"/>
      <c r="HT56" s="4"/>
      <c r="HU56" s="4"/>
      <c r="HV56" s="4"/>
      <c r="HW56" s="4"/>
      <c r="HX56" s="4"/>
      <c r="HY56" s="18"/>
    </row>
    <row r="57" spans="2:233" x14ac:dyDescent="0.25">
      <c r="GY57" s="2"/>
      <c r="GZ57" s="6"/>
      <c r="HA57" s="6"/>
      <c r="HB57" s="6"/>
      <c r="HC57" s="6"/>
      <c r="HD57" s="6"/>
      <c r="HE57" s="6"/>
      <c r="HF57" s="6"/>
      <c r="HG57" s="5"/>
      <c r="HH57" s="5"/>
      <c r="HI57" s="5"/>
      <c r="HJ57" s="5"/>
      <c r="HK57" s="5"/>
      <c r="HL57" s="5"/>
      <c r="HM57" s="17"/>
      <c r="HN57" s="17"/>
      <c r="HO57" s="17"/>
      <c r="HP57" s="17"/>
      <c r="HQ57" s="17"/>
      <c r="HR57" s="17"/>
      <c r="HS57" s="4"/>
      <c r="HT57" s="4"/>
      <c r="HU57" s="4"/>
      <c r="HV57" s="4"/>
      <c r="HW57" s="4"/>
      <c r="HX57" s="4"/>
      <c r="HY57" s="18"/>
    </row>
    <row r="58" spans="2:233" x14ac:dyDescent="0.25">
      <c r="GY58" s="2"/>
      <c r="GZ58" s="6"/>
      <c r="HA58" s="6"/>
      <c r="HB58" s="6"/>
      <c r="HC58" s="6"/>
      <c r="HD58" s="6"/>
      <c r="HE58" s="6"/>
      <c r="HF58" s="6"/>
      <c r="HG58" s="5"/>
      <c r="HH58" s="5"/>
      <c r="HI58" s="5"/>
      <c r="HJ58" s="5"/>
      <c r="HK58" s="5"/>
      <c r="HL58" s="5"/>
      <c r="HM58" s="17"/>
      <c r="HN58" s="17"/>
      <c r="HO58" s="17"/>
      <c r="HP58" s="17"/>
      <c r="HQ58" s="17"/>
      <c r="HR58" s="17"/>
      <c r="HS58" s="4"/>
      <c r="HT58" s="4"/>
      <c r="HU58" s="4"/>
      <c r="HV58" s="4"/>
      <c r="HW58" s="4"/>
      <c r="HX58" s="4"/>
      <c r="HY58" s="18"/>
    </row>
    <row r="59" spans="2:233" x14ac:dyDescent="0.25">
      <c r="GY59" s="2"/>
      <c r="GZ59" s="6"/>
      <c r="HA59" s="6"/>
      <c r="HB59" s="6"/>
      <c r="HC59" s="6"/>
      <c r="HD59" s="6"/>
      <c r="HE59" s="6"/>
      <c r="HF59" s="6"/>
      <c r="HG59" s="5"/>
      <c r="HH59" s="5"/>
      <c r="HI59" s="5"/>
      <c r="HJ59" s="5"/>
      <c r="HK59" s="5"/>
      <c r="HL59" s="5"/>
      <c r="HM59" s="17"/>
      <c r="HN59" s="17"/>
      <c r="HO59" s="17"/>
      <c r="HP59" s="17"/>
      <c r="HQ59" s="17"/>
      <c r="HR59" s="17"/>
      <c r="HS59" s="4"/>
      <c r="HT59" s="4"/>
      <c r="HU59" s="4"/>
      <c r="HV59" s="4"/>
      <c r="HW59" s="4"/>
      <c r="HX59" s="4"/>
      <c r="HY59" s="18"/>
    </row>
    <row r="60" spans="2:233" x14ac:dyDescent="0.25">
      <c r="GY60" s="2"/>
      <c r="GZ60" s="6"/>
      <c r="HA60" s="6"/>
      <c r="HB60" s="6"/>
      <c r="HC60" s="6"/>
      <c r="HD60" s="6"/>
      <c r="HE60" s="6"/>
      <c r="HF60" s="6"/>
      <c r="HG60" s="5"/>
      <c r="HH60" s="5"/>
      <c r="HI60" s="5"/>
      <c r="HJ60" s="5"/>
      <c r="HK60" s="5"/>
      <c r="HL60" s="5"/>
      <c r="HM60" s="17"/>
      <c r="HN60" s="17"/>
      <c r="HO60" s="17"/>
      <c r="HP60" s="17"/>
      <c r="HQ60" s="17"/>
      <c r="HR60" s="17"/>
      <c r="HS60" s="4"/>
      <c r="HT60" s="4"/>
      <c r="HU60" s="4"/>
      <c r="HV60" s="4"/>
      <c r="HW60" s="4"/>
      <c r="HX60" s="4"/>
      <c r="HY60" s="18"/>
    </row>
    <row r="61" spans="2:233" x14ac:dyDescent="0.25">
      <c r="GY61" s="2"/>
      <c r="GZ61" s="6"/>
      <c r="HA61" s="6"/>
      <c r="HB61" s="6"/>
      <c r="HC61" s="6"/>
      <c r="HD61" s="6"/>
      <c r="HE61" s="6"/>
      <c r="HF61" s="6"/>
      <c r="HG61" s="5"/>
      <c r="HH61" s="5"/>
      <c r="HI61" s="5"/>
      <c r="HJ61" s="5"/>
      <c r="HK61" s="5"/>
      <c r="HL61" s="5"/>
      <c r="HM61" s="17"/>
      <c r="HN61" s="17"/>
      <c r="HO61" s="17"/>
      <c r="HP61" s="17"/>
      <c r="HQ61" s="17"/>
      <c r="HR61" s="17"/>
      <c r="HS61" s="4"/>
      <c r="HT61" s="4"/>
      <c r="HU61" s="4"/>
      <c r="HV61" s="4"/>
      <c r="HW61" s="4"/>
      <c r="HX61" s="4"/>
      <c r="HY61" s="18"/>
    </row>
    <row r="62" spans="2:233" x14ac:dyDescent="0.25">
      <c r="GY62" s="2"/>
      <c r="GZ62" s="6"/>
      <c r="HA62" s="6"/>
      <c r="HB62" s="6"/>
      <c r="HC62" s="6"/>
      <c r="HD62" s="6"/>
      <c r="HE62" s="6"/>
      <c r="HF62" s="6"/>
      <c r="HG62" s="5"/>
      <c r="HH62" s="5"/>
      <c r="HI62" s="5"/>
      <c r="HJ62" s="5"/>
      <c r="HK62" s="5"/>
      <c r="HL62" s="5"/>
      <c r="HM62" s="17"/>
      <c r="HN62" s="17"/>
      <c r="HO62" s="17"/>
      <c r="HP62" s="17"/>
      <c r="HQ62" s="17"/>
      <c r="HR62" s="17"/>
      <c r="HS62" s="4"/>
      <c r="HT62" s="4"/>
      <c r="HU62" s="4"/>
      <c r="HV62" s="4"/>
      <c r="HW62" s="4"/>
      <c r="HX62" s="4"/>
      <c r="HY62" s="18"/>
    </row>
    <row r="63" spans="2:233" x14ac:dyDescent="0.25">
      <c r="GY63" s="2"/>
      <c r="GZ63" s="6"/>
      <c r="HA63" s="6"/>
      <c r="HB63" s="6"/>
      <c r="HC63" s="6"/>
      <c r="HD63" s="6"/>
      <c r="HE63" s="6"/>
      <c r="HF63" s="6"/>
      <c r="HG63" s="5"/>
      <c r="HH63" s="5"/>
      <c r="HI63" s="5"/>
      <c r="HJ63" s="5"/>
      <c r="HK63" s="5"/>
      <c r="HL63" s="5"/>
      <c r="HM63" s="17"/>
      <c r="HN63" s="17"/>
      <c r="HO63" s="17"/>
      <c r="HP63" s="17"/>
      <c r="HQ63" s="17"/>
      <c r="HR63" s="17"/>
      <c r="HS63" s="4"/>
      <c r="HT63" s="4"/>
      <c r="HU63" s="4"/>
      <c r="HV63" s="4"/>
      <c r="HW63" s="4"/>
      <c r="HX63" s="4"/>
      <c r="HY63" s="18"/>
    </row>
    <row r="64" spans="2:233" x14ac:dyDescent="0.25">
      <c r="GY64" s="2"/>
      <c r="GZ64" s="6"/>
      <c r="HA64" s="6"/>
      <c r="HB64" s="6"/>
      <c r="HC64" s="6"/>
      <c r="HD64" s="6"/>
      <c r="HE64" s="6"/>
      <c r="HF64" s="6"/>
      <c r="HG64" s="5"/>
      <c r="HH64" s="5"/>
      <c r="HI64" s="5"/>
      <c r="HJ64" s="5"/>
      <c r="HK64" s="5"/>
      <c r="HL64" s="5"/>
      <c r="HM64" s="17"/>
      <c r="HN64" s="17"/>
      <c r="HO64" s="17"/>
      <c r="HP64" s="17"/>
      <c r="HQ64" s="17"/>
      <c r="HR64" s="17"/>
      <c r="HS64" s="4"/>
      <c r="HT64" s="4"/>
      <c r="HU64" s="4"/>
      <c r="HV64" s="4"/>
      <c r="HW64" s="4"/>
      <c r="HX64" s="4"/>
      <c r="HY64" s="18"/>
    </row>
    <row r="65" spans="207:233" x14ac:dyDescent="0.25">
      <c r="GY65" s="2"/>
      <c r="GZ65" s="6"/>
      <c r="HA65" s="6"/>
      <c r="HB65" s="6"/>
      <c r="HC65" s="6"/>
      <c r="HD65" s="6"/>
      <c r="HE65" s="6"/>
      <c r="HF65" s="6"/>
      <c r="HG65" s="5"/>
      <c r="HH65" s="5"/>
      <c r="HI65" s="5"/>
      <c r="HJ65" s="5"/>
      <c r="HK65" s="5"/>
      <c r="HL65" s="5"/>
      <c r="HM65" s="17"/>
      <c r="HN65" s="17"/>
      <c r="HO65" s="17"/>
      <c r="HP65" s="17"/>
      <c r="HQ65" s="17"/>
      <c r="HR65" s="17"/>
      <c r="HS65" s="4"/>
      <c r="HT65" s="4"/>
      <c r="HU65" s="4"/>
      <c r="HV65" s="4"/>
      <c r="HW65" s="4"/>
      <c r="HX65" s="4"/>
      <c r="HY65" s="18"/>
    </row>
    <row r="66" spans="207:233" x14ac:dyDescent="0.25">
      <c r="GY66" s="2"/>
      <c r="GZ66" s="6"/>
      <c r="HA66" s="6"/>
      <c r="HB66" s="6"/>
      <c r="HC66" s="6"/>
      <c r="HD66" s="6"/>
      <c r="HE66" s="6"/>
      <c r="HF66" s="6"/>
      <c r="HG66" s="5"/>
      <c r="HH66" s="5"/>
      <c r="HI66" s="5"/>
      <c r="HJ66" s="5"/>
      <c r="HK66" s="5"/>
      <c r="HL66" s="5"/>
      <c r="HM66" s="17"/>
      <c r="HN66" s="17"/>
      <c r="HO66" s="17"/>
      <c r="HP66" s="17"/>
      <c r="HQ66" s="17"/>
      <c r="HR66" s="17"/>
      <c r="HS66" s="4"/>
      <c r="HT66" s="4"/>
      <c r="HU66" s="4"/>
      <c r="HV66" s="4"/>
      <c r="HW66" s="4"/>
      <c r="HX66" s="4"/>
      <c r="HY66" s="18"/>
    </row>
    <row r="67" spans="207:233" x14ac:dyDescent="0.25">
      <c r="GY67" s="2"/>
      <c r="GZ67" s="6"/>
      <c r="HA67" s="6"/>
      <c r="HB67" s="6"/>
      <c r="HC67" s="6"/>
      <c r="HD67" s="6"/>
      <c r="HE67" s="6"/>
      <c r="HF67" s="6"/>
      <c r="HG67" s="5"/>
      <c r="HH67" s="5"/>
      <c r="HI67" s="5"/>
      <c r="HJ67" s="5"/>
      <c r="HK67" s="5"/>
      <c r="HL67" s="5"/>
      <c r="HM67" s="17"/>
      <c r="HN67" s="17"/>
      <c r="HO67" s="17"/>
      <c r="HP67" s="17"/>
      <c r="HQ67" s="17"/>
      <c r="HR67" s="17"/>
      <c r="HS67" s="4"/>
      <c r="HT67" s="4"/>
      <c r="HU67" s="4"/>
      <c r="HV67" s="4"/>
      <c r="HW67" s="4"/>
      <c r="HX67" s="4"/>
      <c r="HY67" s="18"/>
    </row>
    <row r="68" spans="207:233" x14ac:dyDescent="0.25">
      <c r="GY68" s="2"/>
      <c r="GZ68" s="6"/>
      <c r="HA68" s="6"/>
      <c r="HB68" s="6"/>
      <c r="HC68" s="6"/>
      <c r="HD68" s="6"/>
      <c r="HE68" s="6"/>
      <c r="HF68" s="6"/>
      <c r="HG68" s="5"/>
      <c r="HH68" s="5"/>
      <c r="HI68" s="5"/>
      <c r="HJ68" s="5"/>
      <c r="HK68" s="5"/>
      <c r="HL68" s="5"/>
      <c r="HM68" s="17"/>
      <c r="HN68" s="17"/>
      <c r="HO68" s="17"/>
      <c r="HP68" s="17"/>
      <c r="HQ68" s="17"/>
      <c r="HR68" s="17"/>
      <c r="HS68" s="4"/>
      <c r="HT68" s="4"/>
      <c r="HU68" s="4"/>
      <c r="HV68" s="4"/>
      <c r="HW68" s="4"/>
      <c r="HX68" s="4"/>
      <c r="HY68" s="18"/>
    </row>
    <row r="69" spans="207:233" x14ac:dyDescent="0.25">
      <c r="GY69" s="2"/>
      <c r="GZ69" s="6"/>
      <c r="HA69" s="6"/>
      <c r="HB69" s="6"/>
      <c r="HC69" s="6"/>
      <c r="HD69" s="6"/>
      <c r="HE69" s="6"/>
      <c r="HF69" s="6"/>
      <c r="HG69" s="5"/>
      <c r="HH69" s="5"/>
      <c r="HI69" s="5"/>
      <c r="HJ69" s="5"/>
      <c r="HK69" s="5"/>
      <c r="HL69" s="5"/>
      <c r="HM69" s="17"/>
      <c r="HN69" s="17"/>
      <c r="HO69" s="17"/>
      <c r="HP69" s="17"/>
      <c r="HQ69" s="17"/>
      <c r="HR69" s="17"/>
      <c r="HS69" s="4"/>
      <c r="HT69" s="4"/>
      <c r="HU69" s="4"/>
      <c r="HV69" s="4"/>
      <c r="HW69" s="4"/>
      <c r="HX69" s="4"/>
      <c r="HY69" s="18"/>
    </row>
    <row r="70" spans="207:233" x14ac:dyDescent="0.25">
      <c r="GY70" s="2"/>
      <c r="GZ70" s="6"/>
      <c r="HA70" s="6"/>
      <c r="HB70" s="6"/>
      <c r="HC70" s="6"/>
      <c r="HD70" s="6"/>
      <c r="HE70" s="6"/>
      <c r="HF70" s="6"/>
      <c r="HG70" s="5"/>
      <c r="HH70" s="5"/>
      <c r="HI70" s="5"/>
      <c r="HJ70" s="5"/>
      <c r="HK70" s="5"/>
      <c r="HL70" s="5"/>
      <c r="HM70" s="17"/>
      <c r="HN70" s="17"/>
      <c r="HO70" s="17"/>
      <c r="HP70" s="17"/>
      <c r="HQ70" s="17"/>
      <c r="HR70" s="17"/>
      <c r="HS70" s="4"/>
      <c r="HT70" s="4"/>
      <c r="HU70" s="4"/>
      <c r="HV70" s="4"/>
      <c r="HW70" s="4"/>
      <c r="HX70" s="4"/>
      <c r="HY70" s="18"/>
    </row>
    <row r="71" spans="207:233" x14ac:dyDescent="0.25">
      <c r="GY71" s="2"/>
      <c r="GZ71" s="6"/>
      <c r="HA71" s="6"/>
      <c r="HB71" s="6"/>
      <c r="HC71" s="6"/>
      <c r="HD71" s="6"/>
      <c r="HE71" s="6"/>
      <c r="HF71" s="6"/>
      <c r="HG71" s="5"/>
      <c r="HH71" s="5"/>
      <c r="HI71" s="5"/>
      <c r="HJ71" s="5"/>
      <c r="HK71" s="5"/>
      <c r="HL71" s="5"/>
      <c r="HM71" s="17"/>
      <c r="HN71" s="17"/>
      <c r="HO71" s="17"/>
      <c r="HP71" s="17"/>
      <c r="HQ71" s="17"/>
      <c r="HR71" s="17"/>
      <c r="HS71" s="4"/>
      <c r="HT71" s="4"/>
      <c r="HU71" s="4"/>
      <c r="HV71" s="4"/>
      <c r="HW71" s="4"/>
      <c r="HX71" s="4"/>
      <c r="HY71" s="18"/>
    </row>
    <row r="72" spans="207:233" x14ac:dyDescent="0.25">
      <c r="GY72" s="2"/>
      <c r="GZ72" s="6"/>
      <c r="HA72" s="6"/>
      <c r="HB72" s="6"/>
      <c r="HC72" s="6"/>
      <c r="HD72" s="6"/>
      <c r="HE72" s="6"/>
      <c r="HF72" s="6"/>
      <c r="HG72" s="5"/>
      <c r="HH72" s="5"/>
      <c r="HI72" s="5"/>
      <c r="HJ72" s="5"/>
      <c r="HK72" s="5"/>
      <c r="HL72" s="5"/>
      <c r="HM72" s="17"/>
      <c r="HN72" s="17"/>
      <c r="HO72" s="17"/>
      <c r="HP72" s="17"/>
      <c r="HQ72" s="17"/>
      <c r="HR72" s="17"/>
      <c r="HS72" s="4"/>
      <c r="HT72" s="4"/>
      <c r="HU72" s="4"/>
      <c r="HV72" s="4"/>
      <c r="HW72" s="4"/>
      <c r="HX72" s="4"/>
      <c r="HY72" s="18"/>
    </row>
    <row r="73" spans="207:233" x14ac:dyDescent="0.25">
      <c r="GY73" s="2"/>
      <c r="GZ73" s="6"/>
      <c r="HA73" s="6"/>
      <c r="HB73" s="6"/>
      <c r="HC73" s="6"/>
      <c r="HD73" s="6"/>
      <c r="HE73" s="6"/>
      <c r="HF73" s="6"/>
      <c r="HG73" s="5"/>
      <c r="HH73" s="5"/>
      <c r="HI73" s="5"/>
      <c r="HJ73" s="5"/>
      <c r="HK73" s="5"/>
      <c r="HL73" s="5"/>
      <c r="HM73" s="17"/>
      <c r="HN73" s="17"/>
      <c r="HO73" s="17"/>
      <c r="HP73" s="17"/>
      <c r="HQ73" s="17"/>
      <c r="HR73" s="17"/>
      <c r="HS73" s="4"/>
      <c r="HT73" s="4"/>
      <c r="HU73" s="4"/>
      <c r="HV73" s="4"/>
      <c r="HW73" s="4"/>
      <c r="HX73" s="4"/>
      <c r="HY73" s="18"/>
    </row>
    <row r="74" spans="207:233" x14ac:dyDescent="0.25">
      <c r="GY74" s="2"/>
      <c r="GZ74" s="6"/>
      <c r="HA74" s="6"/>
      <c r="HB74" s="6"/>
      <c r="HC74" s="6"/>
      <c r="HD74" s="6"/>
      <c r="HE74" s="6"/>
      <c r="HF74" s="6"/>
      <c r="HG74" s="5"/>
      <c r="HH74" s="5"/>
      <c r="HI74" s="5"/>
      <c r="HJ74" s="5"/>
      <c r="HK74" s="5"/>
      <c r="HL74" s="5"/>
      <c r="HM74" s="17"/>
      <c r="HN74" s="17"/>
      <c r="HO74" s="17"/>
      <c r="HP74" s="17"/>
      <c r="HQ74" s="17"/>
      <c r="HR74" s="17"/>
      <c r="HS74" s="4"/>
      <c r="HT74" s="4"/>
      <c r="HU74" s="4"/>
      <c r="HV74" s="4"/>
      <c r="HW74" s="4"/>
      <c r="HX74" s="4"/>
      <c r="HY74" s="18"/>
    </row>
    <row r="75" spans="207:233" x14ac:dyDescent="0.25">
      <c r="GY75" s="2"/>
      <c r="GZ75" s="6"/>
      <c r="HA75" s="6"/>
      <c r="HB75" s="6"/>
      <c r="HC75" s="6"/>
      <c r="HD75" s="6"/>
      <c r="HE75" s="6"/>
      <c r="HF75" s="6"/>
      <c r="HG75" s="5"/>
      <c r="HH75" s="5"/>
      <c r="HI75" s="5"/>
      <c r="HJ75" s="5"/>
      <c r="HK75" s="5"/>
      <c r="HL75" s="5"/>
      <c r="HM75" s="17"/>
      <c r="HN75" s="17"/>
      <c r="HO75" s="17"/>
      <c r="HP75" s="17"/>
      <c r="HQ75" s="17"/>
      <c r="HR75" s="17"/>
      <c r="HS75" s="4"/>
      <c r="HT75" s="4"/>
      <c r="HU75" s="4"/>
      <c r="HV75" s="4"/>
      <c r="HW75" s="4"/>
      <c r="HX75" s="4"/>
      <c r="HY75" s="18"/>
    </row>
    <row r="76" spans="207:233" x14ac:dyDescent="0.25">
      <c r="GY76" s="2"/>
      <c r="GZ76" s="6"/>
      <c r="HA76" s="6"/>
      <c r="HB76" s="6"/>
      <c r="HC76" s="6"/>
      <c r="HD76" s="6"/>
      <c r="HE76" s="6"/>
      <c r="HF76" s="6"/>
      <c r="HG76" s="5"/>
      <c r="HH76" s="5"/>
      <c r="HI76" s="5"/>
      <c r="HJ76" s="5"/>
      <c r="HK76" s="5"/>
      <c r="HL76" s="5"/>
      <c r="HM76" s="17"/>
      <c r="HN76" s="17"/>
      <c r="HO76" s="17"/>
      <c r="HP76" s="17"/>
      <c r="HQ76" s="17"/>
      <c r="HR76" s="17"/>
      <c r="HS76" s="4"/>
      <c r="HT76" s="4"/>
      <c r="HU76" s="4"/>
      <c r="HV76" s="4"/>
      <c r="HW76" s="4"/>
      <c r="HX76" s="4"/>
      <c r="HY76" s="18"/>
    </row>
    <row r="77" spans="207:233" x14ac:dyDescent="0.25">
      <c r="GY77" s="2"/>
      <c r="GZ77" s="6"/>
      <c r="HA77" s="6"/>
      <c r="HB77" s="6"/>
      <c r="HC77" s="6"/>
      <c r="HD77" s="6"/>
      <c r="HE77" s="6"/>
      <c r="HF77" s="6"/>
      <c r="HG77" s="5"/>
      <c r="HH77" s="5"/>
      <c r="HI77" s="5"/>
      <c r="HJ77" s="5"/>
      <c r="HK77" s="5"/>
      <c r="HL77" s="5"/>
      <c r="HM77" s="17"/>
      <c r="HN77" s="17"/>
      <c r="HO77" s="17"/>
      <c r="HP77" s="17"/>
      <c r="HQ77" s="17"/>
      <c r="HR77" s="17"/>
      <c r="HS77" s="4"/>
      <c r="HT77" s="4"/>
      <c r="HU77" s="4"/>
      <c r="HV77" s="4"/>
      <c r="HW77" s="4"/>
      <c r="HX77" s="4"/>
      <c r="HY77" s="18"/>
    </row>
    <row r="78" spans="207:233" x14ac:dyDescent="0.25">
      <c r="GY78" s="2"/>
      <c r="GZ78" s="6"/>
      <c r="HA78" s="6"/>
      <c r="HB78" s="6"/>
      <c r="HC78" s="6"/>
      <c r="HD78" s="6"/>
      <c r="HE78" s="6"/>
      <c r="HF78" s="6"/>
      <c r="HG78" s="5"/>
      <c r="HH78" s="5"/>
      <c r="HI78" s="5"/>
      <c r="HJ78" s="5"/>
      <c r="HK78" s="5"/>
      <c r="HL78" s="5"/>
      <c r="HM78" s="17"/>
      <c r="HN78" s="17"/>
      <c r="HO78" s="17"/>
      <c r="HP78" s="17"/>
      <c r="HQ78" s="17"/>
      <c r="HR78" s="17"/>
      <c r="HS78" s="4"/>
      <c r="HT78" s="4"/>
      <c r="HU78" s="4"/>
      <c r="HV78" s="4"/>
      <c r="HW78" s="4"/>
      <c r="HX78" s="4"/>
      <c r="HY78" s="18"/>
    </row>
    <row r="79" spans="207:233" x14ac:dyDescent="0.25">
      <c r="GY79" s="2"/>
      <c r="GZ79" s="6"/>
      <c r="HA79" s="6"/>
      <c r="HB79" s="6"/>
      <c r="HC79" s="6"/>
      <c r="HD79" s="6"/>
      <c r="HE79" s="6"/>
      <c r="HF79" s="6"/>
      <c r="HG79" s="5"/>
      <c r="HH79" s="5"/>
      <c r="HI79" s="5"/>
      <c r="HJ79" s="5"/>
      <c r="HK79" s="5"/>
      <c r="HL79" s="5"/>
      <c r="HM79" s="17"/>
      <c r="HN79" s="17"/>
      <c r="HO79" s="17"/>
      <c r="HP79" s="17"/>
      <c r="HQ79" s="17"/>
      <c r="HR79" s="17"/>
      <c r="HS79" s="4"/>
      <c r="HT79" s="4"/>
      <c r="HU79" s="4"/>
      <c r="HV79" s="4"/>
      <c r="HW79" s="4"/>
      <c r="HX79" s="4"/>
      <c r="HY79" s="18"/>
    </row>
    <row r="80" spans="207:233" x14ac:dyDescent="0.25">
      <c r="GY80" s="2"/>
      <c r="GZ80" s="6"/>
      <c r="HA80" s="6"/>
      <c r="HB80" s="6"/>
      <c r="HC80" s="6"/>
      <c r="HD80" s="6"/>
      <c r="HE80" s="6"/>
      <c r="HF80" s="6"/>
      <c r="HG80" s="5"/>
      <c r="HH80" s="5"/>
      <c r="HI80" s="5"/>
      <c r="HJ80" s="5"/>
      <c r="HK80" s="5"/>
      <c r="HL80" s="5"/>
      <c r="HM80" s="17"/>
      <c r="HN80" s="17"/>
      <c r="HO80" s="17"/>
      <c r="HP80" s="17"/>
      <c r="HQ80" s="17"/>
      <c r="HR80" s="17"/>
      <c r="HS80" s="4"/>
      <c r="HT80" s="4"/>
      <c r="HU80" s="4"/>
      <c r="HV80" s="4"/>
      <c r="HW80" s="4"/>
      <c r="HX80" s="4"/>
      <c r="HY80" s="18"/>
    </row>
    <row r="81" spans="207:233" x14ac:dyDescent="0.25">
      <c r="GY81" s="2"/>
      <c r="GZ81" s="6"/>
      <c r="HA81" s="6"/>
      <c r="HB81" s="6"/>
      <c r="HC81" s="6"/>
      <c r="HD81" s="6"/>
      <c r="HE81" s="6"/>
      <c r="HF81" s="6"/>
      <c r="HG81" s="5"/>
      <c r="HH81" s="5"/>
      <c r="HI81" s="5"/>
      <c r="HJ81" s="5"/>
      <c r="HK81" s="5"/>
      <c r="HL81" s="5"/>
      <c r="HM81" s="17"/>
      <c r="HN81" s="17"/>
      <c r="HO81" s="17"/>
      <c r="HP81" s="17"/>
      <c r="HQ81" s="17"/>
      <c r="HR81" s="17"/>
      <c r="HS81" s="4"/>
      <c r="HT81" s="4"/>
      <c r="HU81" s="4"/>
      <c r="HV81" s="4"/>
      <c r="HW81" s="4"/>
      <c r="HX81" s="4"/>
      <c r="HY81" s="18"/>
    </row>
    <row r="82" spans="207:233" x14ac:dyDescent="0.25">
      <c r="GY82" s="2"/>
      <c r="GZ82" s="6"/>
      <c r="HA82" s="6"/>
      <c r="HB82" s="6"/>
      <c r="HC82" s="6"/>
      <c r="HD82" s="6"/>
      <c r="HE82" s="6"/>
      <c r="HF82" s="6"/>
      <c r="HG82" s="5"/>
      <c r="HH82" s="5"/>
      <c r="HI82" s="5"/>
      <c r="HJ82" s="5"/>
      <c r="HK82" s="5"/>
      <c r="HL82" s="5"/>
      <c r="HM82" s="17"/>
      <c r="HN82" s="17"/>
      <c r="HO82" s="17"/>
      <c r="HP82" s="17"/>
      <c r="HQ82" s="17"/>
      <c r="HR82" s="17"/>
      <c r="HS82" s="4"/>
      <c r="HT82" s="4"/>
      <c r="HU82" s="4"/>
      <c r="HV82" s="4"/>
      <c r="HW82" s="4"/>
      <c r="HX82" s="4"/>
      <c r="HY82" s="18"/>
    </row>
    <row r="83" spans="207:233" x14ac:dyDescent="0.25">
      <c r="GY83" s="2"/>
      <c r="GZ83" s="6"/>
      <c r="HA83" s="6"/>
      <c r="HB83" s="6"/>
      <c r="HC83" s="6"/>
      <c r="HD83" s="6"/>
      <c r="HE83" s="6"/>
      <c r="HF83" s="6"/>
      <c r="HG83" s="5"/>
      <c r="HH83" s="5"/>
      <c r="HI83" s="5"/>
      <c r="HJ83" s="5"/>
      <c r="HK83" s="5"/>
      <c r="HL83" s="5"/>
      <c r="HM83" s="17"/>
      <c r="HN83" s="17"/>
      <c r="HO83" s="17"/>
      <c r="HP83" s="17"/>
      <c r="HQ83" s="17"/>
      <c r="HR83" s="17"/>
      <c r="HS83" s="4"/>
      <c r="HT83" s="4"/>
      <c r="HU83" s="4"/>
      <c r="HV83" s="4"/>
      <c r="HW83" s="4"/>
      <c r="HX83" s="4"/>
      <c r="HY83" s="18"/>
    </row>
    <row r="84" spans="207:233" x14ac:dyDescent="0.25">
      <c r="GY84" s="2"/>
      <c r="GZ84" s="6"/>
      <c r="HA84" s="6"/>
      <c r="HB84" s="6"/>
      <c r="HC84" s="6"/>
      <c r="HD84" s="6"/>
      <c r="HE84" s="6"/>
      <c r="HF84" s="6"/>
      <c r="HG84" s="5"/>
      <c r="HH84" s="5"/>
      <c r="HI84" s="5"/>
      <c r="HJ84" s="5"/>
      <c r="HK84" s="5"/>
      <c r="HL84" s="5"/>
      <c r="HM84" s="17"/>
      <c r="HN84" s="17"/>
      <c r="HO84" s="17"/>
      <c r="HP84" s="17"/>
      <c r="HQ84" s="17"/>
      <c r="HR84" s="17"/>
      <c r="HS84" s="4"/>
      <c r="HT84" s="4"/>
      <c r="HU84" s="4"/>
      <c r="HV84" s="4"/>
      <c r="HW84" s="4"/>
      <c r="HX84" s="4"/>
      <c r="HY84" s="18"/>
    </row>
    <row r="85" spans="207:233" x14ac:dyDescent="0.25">
      <c r="GY85" s="2"/>
      <c r="GZ85" s="6"/>
      <c r="HA85" s="6"/>
      <c r="HB85" s="6"/>
      <c r="HC85" s="6"/>
      <c r="HD85" s="6"/>
      <c r="HE85" s="6"/>
      <c r="HF85" s="6"/>
      <c r="HG85" s="5"/>
      <c r="HH85" s="5"/>
      <c r="HI85" s="5"/>
      <c r="HJ85" s="5"/>
      <c r="HK85" s="5"/>
      <c r="HL85" s="5"/>
      <c r="HM85" s="17"/>
      <c r="HN85" s="17"/>
      <c r="HO85" s="17"/>
      <c r="HP85" s="17"/>
      <c r="HQ85" s="17"/>
      <c r="HR85" s="17"/>
      <c r="HS85" s="4"/>
      <c r="HT85" s="4"/>
      <c r="HU85" s="4"/>
      <c r="HV85" s="4"/>
      <c r="HW85" s="4"/>
      <c r="HX85" s="4"/>
      <c r="HY85" s="18"/>
    </row>
    <row r="86" spans="207:233" x14ac:dyDescent="0.25">
      <c r="GY86" s="2"/>
      <c r="GZ86" s="6"/>
      <c r="HA86" s="6"/>
      <c r="HB86" s="6"/>
      <c r="HC86" s="6"/>
      <c r="HD86" s="6"/>
      <c r="HE86" s="6"/>
      <c r="HF86" s="6"/>
      <c r="HG86" s="5"/>
      <c r="HH86" s="5"/>
      <c r="HI86" s="5"/>
      <c r="HJ86" s="5"/>
      <c r="HK86" s="5"/>
      <c r="HL86" s="5"/>
      <c r="HM86" s="17"/>
      <c r="HN86" s="17"/>
      <c r="HO86" s="17"/>
      <c r="HP86" s="17"/>
      <c r="HQ86" s="17"/>
      <c r="HR86" s="17"/>
      <c r="HS86" s="4"/>
      <c r="HT86" s="4"/>
      <c r="HU86" s="4"/>
      <c r="HV86" s="4"/>
      <c r="HW86" s="4"/>
      <c r="HX86" s="4"/>
      <c r="HY86" s="18"/>
    </row>
    <row r="87" spans="207:233" x14ac:dyDescent="0.25">
      <c r="GY87" s="2"/>
      <c r="GZ87" s="6"/>
      <c r="HA87" s="6"/>
      <c r="HB87" s="6"/>
      <c r="HC87" s="6"/>
      <c r="HD87" s="6"/>
      <c r="HE87" s="6"/>
      <c r="HF87" s="6"/>
      <c r="HG87" s="5"/>
      <c r="HH87" s="5"/>
      <c r="HI87" s="5"/>
      <c r="HJ87" s="5"/>
      <c r="HK87" s="5"/>
      <c r="HL87" s="5"/>
      <c r="HM87" s="17"/>
      <c r="HN87" s="17"/>
      <c r="HO87" s="17"/>
      <c r="HP87" s="17"/>
      <c r="HQ87" s="17"/>
      <c r="HR87" s="17"/>
      <c r="HS87" s="4"/>
      <c r="HT87" s="4"/>
      <c r="HU87" s="4"/>
      <c r="HV87" s="4"/>
      <c r="HW87" s="4"/>
      <c r="HX87" s="4"/>
      <c r="HY87" s="18"/>
    </row>
    <row r="88" spans="207:233" x14ac:dyDescent="0.25">
      <c r="GY88" s="2"/>
      <c r="GZ88" s="6"/>
      <c r="HA88" s="6"/>
      <c r="HB88" s="6"/>
      <c r="HC88" s="6"/>
      <c r="HD88" s="6"/>
      <c r="HE88" s="6"/>
      <c r="HF88" s="6"/>
      <c r="HG88" s="5"/>
      <c r="HH88" s="5"/>
      <c r="HI88" s="5"/>
      <c r="HJ88" s="5"/>
      <c r="HK88" s="5"/>
      <c r="HL88" s="5"/>
      <c r="HM88" s="17"/>
      <c r="HN88" s="17"/>
      <c r="HO88" s="17"/>
      <c r="HP88" s="17"/>
      <c r="HQ88" s="17"/>
      <c r="HR88" s="17"/>
      <c r="HS88" s="4"/>
      <c r="HT88" s="4"/>
      <c r="HU88" s="4"/>
      <c r="HV88" s="4"/>
      <c r="HW88" s="4"/>
      <c r="HX88" s="4"/>
      <c r="HY88" s="18"/>
    </row>
    <row r="89" spans="207:233" x14ac:dyDescent="0.25">
      <c r="GY89" s="2"/>
      <c r="GZ89" s="6"/>
      <c r="HA89" s="6"/>
      <c r="HB89" s="6"/>
      <c r="HC89" s="6"/>
      <c r="HD89" s="6"/>
      <c r="HE89" s="6"/>
      <c r="HF89" s="6"/>
      <c r="HG89" s="5"/>
      <c r="HH89" s="5"/>
      <c r="HI89" s="5"/>
      <c r="HJ89" s="5"/>
      <c r="HK89" s="5"/>
      <c r="HL89" s="5"/>
      <c r="HM89" s="17"/>
      <c r="HN89" s="17"/>
      <c r="HO89" s="17"/>
      <c r="HP89" s="17"/>
      <c r="HQ89" s="17"/>
      <c r="HR89" s="17"/>
      <c r="HS89" s="4"/>
      <c r="HT89" s="4"/>
      <c r="HU89" s="4"/>
      <c r="HV89" s="4"/>
      <c r="HW89" s="4"/>
      <c r="HX89" s="4"/>
      <c r="HY89" s="18"/>
    </row>
    <row r="90" spans="207:233" x14ac:dyDescent="0.25">
      <c r="GY90" s="2"/>
      <c r="GZ90" s="6"/>
      <c r="HA90" s="6"/>
      <c r="HB90" s="6"/>
      <c r="HC90" s="6"/>
      <c r="HD90" s="6"/>
      <c r="HE90" s="6"/>
      <c r="HF90" s="6"/>
      <c r="HG90" s="5"/>
      <c r="HH90" s="5"/>
      <c r="HI90" s="5"/>
      <c r="HJ90" s="5"/>
      <c r="HK90" s="5"/>
      <c r="HL90" s="5"/>
      <c r="HM90" s="17"/>
      <c r="HN90" s="17"/>
      <c r="HO90" s="17"/>
      <c r="HP90" s="17"/>
      <c r="HQ90" s="17"/>
      <c r="HR90" s="17"/>
      <c r="HS90" s="4"/>
      <c r="HT90" s="4"/>
      <c r="HU90" s="4"/>
      <c r="HV90" s="4"/>
      <c r="HW90" s="4"/>
      <c r="HX90" s="4"/>
      <c r="HY90" s="18"/>
    </row>
    <row r="91" spans="207:233" x14ac:dyDescent="0.25">
      <c r="GY91" s="2"/>
      <c r="GZ91" s="6"/>
      <c r="HA91" s="6"/>
      <c r="HB91" s="6"/>
      <c r="HC91" s="6"/>
      <c r="HD91" s="6"/>
      <c r="HE91" s="6"/>
      <c r="HF91" s="6"/>
      <c r="HG91" s="5"/>
      <c r="HH91" s="5"/>
      <c r="HI91" s="5"/>
      <c r="HJ91" s="5"/>
      <c r="HK91" s="5"/>
      <c r="HL91" s="5"/>
      <c r="HM91" s="17"/>
      <c r="HN91" s="17"/>
      <c r="HO91" s="17"/>
      <c r="HP91" s="17"/>
      <c r="HQ91" s="17"/>
      <c r="HR91" s="17"/>
      <c r="HS91" s="4"/>
      <c r="HT91" s="4"/>
      <c r="HU91" s="4"/>
      <c r="HV91" s="4"/>
      <c r="HW91" s="4"/>
      <c r="HX91" s="4"/>
      <c r="HY91" s="18"/>
    </row>
    <row r="92" spans="207:233" x14ac:dyDescent="0.25">
      <c r="GY92" s="2"/>
      <c r="GZ92" s="6"/>
      <c r="HA92" s="6"/>
      <c r="HB92" s="6"/>
      <c r="HC92" s="6"/>
      <c r="HD92" s="6"/>
      <c r="HE92" s="6"/>
      <c r="HF92" s="6"/>
      <c r="HG92" s="5"/>
      <c r="HH92" s="5"/>
      <c r="HI92" s="5"/>
      <c r="HJ92" s="5"/>
      <c r="HK92" s="5"/>
      <c r="HL92" s="5"/>
      <c r="HM92" s="17"/>
      <c r="HN92" s="17"/>
      <c r="HO92" s="17"/>
      <c r="HP92" s="17"/>
      <c r="HQ92" s="17"/>
      <c r="HR92" s="17"/>
      <c r="HS92" s="4"/>
      <c r="HT92" s="4"/>
      <c r="HU92" s="4"/>
      <c r="HV92" s="4"/>
      <c r="HW92" s="4"/>
      <c r="HX92" s="4"/>
      <c r="HY92" s="18"/>
    </row>
    <row r="93" spans="207:233" x14ac:dyDescent="0.25">
      <c r="GY93" s="2"/>
      <c r="GZ93" s="6"/>
      <c r="HA93" s="6"/>
      <c r="HB93" s="6"/>
      <c r="HC93" s="6"/>
      <c r="HD93" s="6"/>
      <c r="HE93" s="6"/>
      <c r="HF93" s="6"/>
      <c r="HG93" s="5"/>
      <c r="HH93" s="5"/>
      <c r="HI93" s="5"/>
      <c r="HJ93" s="5"/>
      <c r="HK93" s="5"/>
      <c r="HL93" s="5"/>
      <c r="HM93" s="17"/>
      <c r="HN93" s="17"/>
      <c r="HO93" s="17"/>
      <c r="HP93" s="17"/>
      <c r="HQ93" s="17"/>
      <c r="HR93" s="17"/>
      <c r="HS93" s="4"/>
      <c r="HT93" s="4"/>
      <c r="HU93" s="4"/>
      <c r="HV93" s="4"/>
      <c r="HW93" s="4"/>
      <c r="HX93" s="4"/>
      <c r="HY93" s="18"/>
    </row>
    <row r="94" spans="207:233" x14ac:dyDescent="0.25">
      <c r="GY94" s="2"/>
      <c r="GZ94" s="6"/>
      <c r="HA94" s="6"/>
      <c r="HB94" s="6"/>
      <c r="HC94" s="6"/>
      <c r="HD94" s="6"/>
      <c r="HE94" s="6"/>
      <c r="HF94" s="6"/>
      <c r="HG94" s="5"/>
      <c r="HH94" s="5"/>
      <c r="HI94" s="5"/>
      <c r="HJ94" s="5"/>
      <c r="HK94" s="5"/>
      <c r="HL94" s="5"/>
      <c r="HM94" s="17"/>
      <c r="HN94" s="17"/>
      <c r="HO94" s="17"/>
      <c r="HP94" s="17"/>
      <c r="HQ94" s="17"/>
      <c r="HR94" s="17"/>
      <c r="HS94" s="4"/>
      <c r="HT94" s="4"/>
      <c r="HU94" s="4"/>
      <c r="HV94" s="4"/>
      <c r="HW94" s="4"/>
      <c r="HX94" s="4"/>
      <c r="HY94" s="18"/>
    </row>
    <row r="95" spans="207:233" x14ac:dyDescent="0.25">
      <c r="GY95" s="2"/>
      <c r="GZ95" s="6"/>
      <c r="HA95" s="6"/>
      <c r="HB95" s="6"/>
      <c r="HC95" s="6"/>
      <c r="HD95" s="6"/>
      <c r="HE95" s="6"/>
      <c r="HF95" s="6"/>
      <c r="HG95" s="5"/>
      <c r="HH95" s="5"/>
      <c r="HI95" s="5"/>
      <c r="HJ95" s="5"/>
      <c r="HK95" s="5"/>
      <c r="HL95" s="5"/>
      <c r="HM95" s="17"/>
      <c r="HN95" s="17"/>
      <c r="HO95" s="17"/>
      <c r="HP95" s="17"/>
      <c r="HQ95" s="17"/>
      <c r="HR95" s="17"/>
      <c r="HS95" s="4"/>
      <c r="HT95" s="4"/>
      <c r="HU95" s="4"/>
      <c r="HV95" s="4"/>
      <c r="HW95" s="4"/>
      <c r="HX95" s="4"/>
      <c r="HY95" s="18"/>
    </row>
    <row r="96" spans="207:233" x14ac:dyDescent="0.25">
      <c r="GY96" s="2"/>
      <c r="GZ96" s="6"/>
      <c r="HA96" s="6"/>
      <c r="HB96" s="6"/>
      <c r="HC96" s="6"/>
      <c r="HD96" s="6"/>
      <c r="HE96" s="6"/>
      <c r="HF96" s="6"/>
      <c r="HG96" s="5"/>
      <c r="HH96" s="5"/>
      <c r="HI96" s="5"/>
      <c r="HJ96" s="5"/>
      <c r="HK96" s="5"/>
      <c r="HL96" s="5"/>
      <c r="HM96" s="17"/>
      <c r="HN96" s="17"/>
      <c r="HO96" s="17"/>
      <c r="HP96" s="17"/>
      <c r="HQ96" s="17"/>
      <c r="HR96" s="17"/>
      <c r="HS96" s="4"/>
      <c r="HT96" s="4"/>
      <c r="HU96" s="4"/>
      <c r="HV96" s="4"/>
      <c r="HW96" s="4"/>
      <c r="HX96" s="4"/>
      <c r="HY96" s="18"/>
    </row>
    <row r="97" spans="207:233" x14ac:dyDescent="0.25">
      <c r="GY97" s="2"/>
      <c r="GZ97" s="6"/>
      <c r="HA97" s="6"/>
      <c r="HB97" s="6"/>
      <c r="HC97" s="6"/>
      <c r="HD97" s="6"/>
      <c r="HE97" s="6"/>
      <c r="HF97" s="6"/>
      <c r="HG97" s="5"/>
      <c r="HH97" s="5"/>
      <c r="HI97" s="5"/>
      <c r="HJ97" s="5"/>
      <c r="HK97" s="5"/>
      <c r="HL97" s="5"/>
      <c r="HM97" s="17"/>
      <c r="HN97" s="17"/>
      <c r="HO97" s="17"/>
      <c r="HP97" s="17"/>
      <c r="HQ97" s="17"/>
      <c r="HR97" s="17"/>
      <c r="HS97" s="4"/>
      <c r="HT97" s="4"/>
      <c r="HU97" s="4"/>
      <c r="HV97" s="4"/>
      <c r="HW97" s="4"/>
      <c r="HX97" s="4"/>
      <c r="HY97" s="18"/>
    </row>
    <row r="98" spans="207:233" x14ac:dyDescent="0.25">
      <c r="GY98" s="2"/>
      <c r="GZ98" s="6"/>
      <c r="HA98" s="6"/>
      <c r="HB98" s="6"/>
      <c r="HC98" s="6"/>
      <c r="HD98" s="6"/>
      <c r="HE98" s="6"/>
      <c r="HF98" s="6"/>
      <c r="HG98" s="5"/>
      <c r="HH98" s="5"/>
      <c r="HI98" s="5"/>
      <c r="HJ98" s="5"/>
      <c r="HK98" s="5"/>
      <c r="HL98" s="5"/>
      <c r="HM98" s="17"/>
      <c r="HN98" s="17"/>
      <c r="HO98" s="17"/>
      <c r="HP98" s="17"/>
      <c r="HQ98" s="17"/>
      <c r="HR98" s="17"/>
      <c r="HS98" s="4"/>
      <c r="HT98" s="4"/>
      <c r="HU98" s="4"/>
      <c r="HV98" s="4"/>
      <c r="HW98" s="4"/>
      <c r="HX98" s="4"/>
      <c r="HY98" s="18"/>
    </row>
    <row r="99" spans="207:233" x14ac:dyDescent="0.25">
      <c r="GY99" s="2"/>
      <c r="GZ99" s="6"/>
      <c r="HA99" s="6"/>
      <c r="HB99" s="6"/>
      <c r="HC99" s="6"/>
      <c r="HD99" s="6"/>
      <c r="HE99" s="6"/>
      <c r="HF99" s="6"/>
      <c r="HG99" s="5"/>
      <c r="HH99" s="5"/>
      <c r="HI99" s="5"/>
      <c r="HJ99" s="5"/>
      <c r="HK99" s="5"/>
      <c r="HL99" s="5"/>
      <c r="HM99" s="17"/>
      <c r="HN99" s="17"/>
      <c r="HO99" s="17"/>
      <c r="HP99" s="17"/>
      <c r="HQ99" s="17"/>
      <c r="HR99" s="17"/>
      <c r="HS99" s="4"/>
      <c r="HT99" s="4"/>
      <c r="HU99" s="4"/>
      <c r="HV99" s="4"/>
      <c r="HW99" s="4"/>
      <c r="HX99" s="4"/>
      <c r="HY99" s="18"/>
    </row>
    <row r="100" spans="207:233" x14ac:dyDescent="0.25">
      <c r="GY100" s="2"/>
      <c r="GZ100" s="6"/>
      <c r="HA100" s="6"/>
      <c r="HB100" s="6"/>
      <c r="HC100" s="6"/>
      <c r="HD100" s="6"/>
      <c r="HE100" s="6"/>
      <c r="HF100" s="6"/>
      <c r="HG100" s="5"/>
      <c r="HH100" s="5"/>
      <c r="HI100" s="5"/>
      <c r="HJ100" s="5"/>
      <c r="HK100" s="5"/>
      <c r="HL100" s="5"/>
      <c r="HM100" s="17"/>
      <c r="HN100" s="17"/>
      <c r="HO100" s="17"/>
      <c r="HP100" s="17"/>
      <c r="HQ100" s="17"/>
      <c r="HR100" s="17"/>
      <c r="HS100" s="4"/>
      <c r="HT100" s="4"/>
      <c r="HU100" s="4"/>
      <c r="HV100" s="4"/>
      <c r="HW100" s="4"/>
      <c r="HX100" s="4"/>
      <c r="HY100" s="18"/>
    </row>
    <row r="101" spans="207:233" x14ac:dyDescent="0.25">
      <c r="GY101" s="2"/>
      <c r="GZ101" s="6"/>
      <c r="HA101" s="6"/>
      <c r="HB101" s="6"/>
      <c r="HC101" s="6"/>
      <c r="HD101" s="6"/>
      <c r="HE101" s="6"/>
      <c r="HF101" s="6"/>
      <c r="HG101" s="5"/>
      <c r="HH101" s="5"/>
      <c r="HI101" s="5"/>
      <c r="HJ101" s="5"/>
      <c r="HK101" s="5"/>
      <c r="HL101" s="5"/>
      <c r="HM101" s="17"/>
      <c r="HN101" s="17"/>
      <c r="HO101" s="17"/>
      <c r="HP101" s="17"/>
      <c r="HQ101" s="17"/>
      <c r="HR101" s="17"/>
      <c r="HS101" s="4"/>
      <c r="HT101" s="4"/>
      <c r="HU101" s="4"/>
      <c r="HV101" s="4"/>
      <c r="HW101" s="4"/>
      <c r="HX101" s="4"/>
      <c r="HY101" s="18"/>
    </row>
    <row r="102" spans="207:233" x14ac:dyDescent="0.25">
      <c r="GY102" s="2"/>
      <c r="GZ102" s="6"/>
      <c r="HA102" s="6"/>
      <c r="HB102" s="6"/>
      <c r="HC102" s="6"/>
      <c r="HD102" s="6"/>
      <c r="HE102" s="6"/>
      <c r="HF102" s="6"/>
      <c r="HG102" s="5"/>
      <c r="HH102" s="5"/>
      <c r="HI102" s="5"/>
      <c r="HJ102" s="5"/>
      <c r="HK102" s="5"/>
      <c r="HL102" s="5"/>
      <c r="HM102" s="17"/>
      <c r="HN102" s="17"/>
      <c r="HO102" s="17"/>
      <c r="HP102" s="17"/>
      <c r="HQ102" s="17"/>
      <c r="HR102" s="17"/>
      <c r="HS102" s="4"/>
      <c r="HT102" s="4"/>
      <c r="HU102" s="4"/>
      <c r="HV102" s="4"/>
      <c r="HW102" s="4"/>
      <c r="HX102" s="4"/>
      <c r="HY102" s="18"/>
    </row>
    <row r="103" spans="207:233" x14ac:dyDescent="0.25">
      <c r="GY103" s="2"/>
      <c r="GZ103" s="6"/>
      <c r="HA103" s="6"/>
      <c r="HB103" s="6"/>
      <c r="HC103" s="6"/>
      <c r="HD103" s="6"/>
      <c r="HE103" s="6"/>
      <c r="HF103" s="6"/>
      <c r="HG103" s="5"/>
      <c r="HH103" s="5"/>
      <c r="HI103" s="5"/>
      <c r="HJ103" s="5"/>
      <c r="HK103" s="5"/>
      <c r="HL103" s="5"/>
      <c r="HM103" s="17"/>
      <c r="HN103" s="17"/>
      <c r="HO103" s="17"/>
      <c r="HP103" s="17"/>
      <c r="HQ103" s="17"/>
      <c r="HR103" s="17"/>
      <c r="HS103" s="4"/>
      <c r="HT103" s="4"/>
      <c r="HU103" s="4"/>
      <c r="HV103" s="4"/>
      <c r="HW103" s="4"/>
      <c r="HX103" s="4"/>
      <c r="HY103" s="18"/>
    </row>
    <row r="104" spans="207:233" x14ac:dyDescent="0.25">
      <c r="GY104" s="2"/>
      <c r="GZ104" s="6"/>
      <c r="HA104" s="6"/>
      <c r="HB104" s="6"/>
      <c r="HC104" s="6"/>
      <c r="HD104" s="6"/>
      <c r="HE104" s="6"/>
      <c r="HF104" s="6"/>
      <c r="HG104" s="5"/>
      <c r="HH104" s="5"/>
      <c r="HI104" s="5"/>
      <c r="HJ104" s="5"/>
      <c r="HK104" s="5"/>
      <c r="HL104" s="5"/>
      <c r="HM104" s="17"/>
      <c r="HN104" s="17"/>
      <c r="HO104" s="17"/>
      <c r="HP104" s="17"/>
      <c r="HQ104" s="17"/>
      <c r="HR104" s="17"/>
      <c r="HS104" s="4"/>
      <c r="HT104" s="4"/>
      <c r="HU104" s="4"/>
      <c r="HV104" s="4"/>
      <c r="HW104" s="4"/>
      <c r="HX104" s="4"/>
      <c r="HY104" s="18"/>
    </row>
    <row r="105" spans="207:233" x14ac:dyDescent="0.25">
      <c r="GY105" s="2"/>
      <c r="GZ105" s="6"/>
      <c r="HA105" s="6"/>
      <c r="HB105" s="6"/>
      <c r="HC105" s="6"/>
      <c r="HD105" s="6"/>
      <c r="HE105" s="6"/>
      <c r="HF105" s="6"/>
      <c r="HG105" s="5"/>
      <c r="HH105" s="5"/>
      <c r="HI105" s="5"/>
      <c r="HJ105" s="5"/>
      <c r="HK105" s="5"/>
      <c r="HL105" s="5"/>
      <c r="HM105" s="17"/>
      <c r="HN105" s="17"/>
      <c r="HO105" s="17"/>
      <c r="HP105" s="17"/>
      <c r="HQ105" s="17"/>
      <c r="HR105" s="17"/>
      <c r="HS105" s="4"/>
      <c r="HT105" s="4"/>
      <c r="HU105" s="4"/>
      <c r="HV105" s="4"/>
      <c r="HW105" s="4"/>
      <c r="HX105" s="4"/>
      <c r="HY105" s="18"/>
    </row>
    <row r="106" spans="207:233" x14ac:dyDescent="0.25">
      <c r="GY106" s="2"/>
      <c r="GZ106" s="6"/>
      <c r="HA106" s="6"/>
      <c r="HB106" s="6"/>
      <c r="HC106" s="6"/>
      <c r="HD106" s="6"/>
      <c r="HE106" s="6"/>
      <c r="HF106" s="6"/>
      <c r="HG106" s="5"/>
      <c r="HH106" s="5"/>
      <c r="HI106" s="5"/>
      <c r="HJ106" s="5"/>
      <c r="HK106" s="5"/>
      <c r="HL106" s="5"/>
      <c r="HM106" s="17"/>
      <c r="HN106" s="17"/>
      <c r="HO106" s="17"/>
      <c r="HP106" s="17"/>
      <c r="HQ106" s="17"/>
      <c r="HR106" s="17"/>
      <c r="HS106" s="4"/>
      <c r="HT106" s="4"/>
      <c r="HU106" s="4"/>
      <c r="HV106" s="4"/>
      <c r="HW106" s="4"/>
      <c r="HX106" s="4"/>
      <c r="HY106" s="18"/>
    </row>
    <row r="107" spans="207:233" x14ac:dyDescent="0.25">
      <c r="GY107" s="2"/>
      <c r="GZ107" s="6"/>
      <c r="HA107" s="6"/>
      <c r="HB107" s="6"/>
      <c r="HC107" s="6"/>
      <c r="HD107" s="6"/>
      <c r="HE107" s="6"/>
      <c r="HF107" s="6"/>
      <c r="HG107" s="5"/>
      <c r="HH107" s="5"/>
      <c r="HI107" s="5"/>
      <c r="HJ107" s="5"/>
      <c r="HK107" s="5"/>
      <c r="HL107" s="5"/>
      <c r="HM107" s="17"/>
      <c r="HN107" s="17"/>
      <c r="HO107" s="17"/>
      <c r="HP107" s="17"/>
      <c r="HQ107" s="17"/>
      <c r="HR107" s="17"/>
      <c r="HS107" s="4"/>
      <c r="HT107" s="4"/>
      <c r="HU107" s="4"/>
      <c r="HV107" s="4"/>
      <c r="HW107" s="4"/>
      <c r="HX107" s="4"/>
      <c r="HY107" s="18"/>
    </row>
    <row r="108" spans="207:233" x14ac:dyDescent="0.25">
      <c r="GY108" s="2"/>
      <c r="GZ108" s="6"/>
      <c r="HA108" s="6"/>
      <c r="HB108" s="6"/>
      <c r="HC108" s="6"/>
      <c r="HD108" s="6"/>
      <c r="HE108" s="6"/>
      <c r="HF108" s="6"/>
      <c r="HG108" s="5"/>
      <c r="HH108" s="5"/>
      <c r="HI108" s="5"/>
      <c r="HJ108" s="5"/>
      <c r="HK108" s="5"/>
      <c r="HL108" s="5"/>
      <c r="HM108" s="17"/>
      <c r="HN108" s="17"/>
      <c r="HO108" s="17"/>
      <c r="HP108" s="17"/>
      <c r="HQ108" s="17"/>
      <c r="HR108" s="17"/>
      <c r="HS108" s="4"/>
      <c r="HT108" s="4"/>
      <c r="HU108" s="4"/>
      <c r="HV108" s="4"/>
      <c r="HW108" s="4"/>
      <c r="HX108" s="4"/>
      <c r="HY108" s="18"/>
    </row>
    <row r="109" spans="207:233" x14ac:dyDescent="0.25">
      <c r="GY109" s="2"/>
      <c r="GZ109" s="6"/>
      <c r="HA109" s="6"/>
      <c r="HB109" s="6"/>
      <c r="HC109" s="6"/>
      <c r="HD109" s="6"/>
      <c r="HE109" s="6"/>
      <c r="HF109" s="6"/>
      <c r="HG109" s="5"/>
      <c r="HH109" s="5"/>
      <c r="HI109" s="5"/>
      <c r="HJ109" s="5"/>
      <c r="HK109" s="5"/>
      <c r="HL109" s="5"/>
      <c r="HM109" s="17"/>
      <c r="HN109" s="17"/>
      <c r="HO109" s="17"/>
      <c r="HP109" s="17"/>
      <c r="HQ109" s="17"/>
      <c r="HR109" s="17"/>
      <c r="HS109" s="4"/>
      <c r="HT109" s="4"/>
      <c r="HU109" s="4"/>
      <c r="HV109" s="4"/>
      <c r="HW109" s="4"/>
      <c r="HX109" s="4"/>
      <c r="HY109" s="18"/>
    </row>
    <row r="110" spans="207:233" x14ac:dyDescent="0.25">
      <c r="GY110" s="2"/>
      <c r="GZ110" s="6"/>
      <c r="HA110" s="6"/>
      <c r="HB110" s="6"/>
      <c r="HC110" s="6"/>
      <c r="HD110" s="6"/>
      <c r="HE110" s="6"/>
      <c r="HF110" s="6"/>
      <c r="HG110" s="5"/>
      <c r="HH110" s="5"/>
      <c r="HI110" s="5"/>
      <c r="HJ110" s="5"/>
      <c r="HK110" s="5"/>
      <c r="HL110" s="5"/>
      <c r="HM110" s="17"/>
      <c r="HN110" s="17"/>
      <c r="HO110" s="17"/>
      <c r="HP110" s="17"/>
      <c r="HQ110" s="17"/>
      <c r="HR110" s="17"/>
      <c r="HS110" s="4"/>
      <c r="HT110" s="4"/>
      <c r="HU110" s="4"/>
      <c r="HV110" s="4"/>
      <c r="HW110" s="4"/>
      <c r="HX110" s="4"/>
      <c r="HY110" s="18"/>
    </row>
    <row r="111" spans="207:233" x14ac:dyDescent="0.25">
      <c r="GY111" s="2"/>
      <c r="GZ111" s="6"/>
      <c r="HA111" s="6"/>
      <c r="HB111" s="6"/>
      <c r="HC111" s="6"/>
      <c r="HD111" s="6"/>
      <c r="HE111" s="6"/>
      <c r="HF111" s="6"/>
      <c r="HG111" s="5"/>
      <c r="HH111" s="5"/>
      <c r="HI111" s="5"/>
      <c r="HJ111" s="5"/>
      <c r="HK111" s="5"/>
      <c r="HL111" s="5"/>
      <c r="HM111" s="17"/>
      <c r="HN111" s="17"/>
      <c r="HO111" s="17"/>
      <c r="HP111" s="17"/>
      <c r="HQ111" s="17"/>
      <c r="HR111" s="17"/>
      <c r="HS111" s="4"/>
      <c r="HT111" s="4"/>
      <c r="HU111" s="4"/>
      <c r="HV111" s="4"/>
      <c r="HW111" s="4"/>
      <c r="HX111" s="4"/>
      <c r="HY111" s="18"/>
    </row>
    <row r="112" spans="207:233" x14ac:dyDescent="0.25">
      <c r="GY112" s="2"/>
      <c r="GZ112" s="6"/>
      <c r="HA112" s="6"/>
      <c r="HB112" s="6"/>
      <c r="HC112" s="6"/>
      <c r="HD112" s="6"/>
      <c r="HE112" s="6"/>
      <c r="HF112" s="6"/>
      <c r="HG112" s="5"/>
      <c r="HH112" s="5"/>
      <c r="HI112" s="5"/>
      <c r="HJ112" s="5"/>
      <c r="HK112" s="5"/>
      <c r="HL112" s="5"/>
      <c r="HM112" s="17"/>
      <c r="HN112" s="17"/>
      <c r="HO112" s="17"/>
      <c r="HP112" s="17"/>
      <c r="HQ112" s="17"/>
      <c r="HR112" s="17"/>
      <c r="HS112" s="4"/>
      <c r="HT112" s="4"/>
      <c r="HU112" s="4"/>
      <c r="HV112" s="4"/>
      <c r="HW112" s="4"/>
      <c r="HX112" s="4"/>
      <c r="HY112" s="18"/>
    </row>
    <row r="113" spans="207:233" x14ac:dyDescent="0.25">
      <c r="GY113" s="2"/>
      <c r="GZ113" s="6"/>
      <c r="HA113" s="6"/>
      <c r="HB113" s="6"/>
      <c r="HC113" s="6"/>
      <c r="HD113" s="6"/>
      <c r="HE113" s="6"/>
      <c r="HF113" s="6"/>
      <c r="HG113" s="5"/>
      <c r="HH113" s="5"/>
      <c r="HI113" s="5"/>
      <c r="HJ113" s="5"/>
      <c r="HK113" s="5"/>
      <c r="HL113" s="5"/>
      <c r="HM113" s="17"/>
      <c r="HN113" s="17"/>
      <c r="HO113" s="17"/>
      <c r="HP113" s="17"/>
      <c r="HQ113" s="17"/>
      <c r="HR113" s="17"/>
      <c r="HS113" s="4"/>
      <c r="HT113" s="4"/>
      <c r="HU113" s="4"/>
      <c r="HV113" s="4"/>
      <c r="HW113" s="4"/>
      <c r="HX113" s="4"/>
      <c r="HY113" s="18"/>
    </row>
    <row r="114" spans="207:233" x14ac:dyDescent="0.25">
      <c r="GY114" s="2"/>
      <c r="GZ114" s="6"/>
      <c r="HA114" s="6"/>
      <c r="HB114" s="6"/>
      <c r="HC114" s="6"/>
      <c r="HD114" s="6"/>
      <c r="HE114" s="6"/>
      <c r="HF114" s="6"/>
      <c r="HG114" s="5"/>
      <c r="HH114" s="5"/>
      <c r="HI114" s="5"/>
      <c r="HJ114" s="5"/>
      <c r="HK114" s="5"/>
      <c r="HL114" s="5"/>
      <c r="HM114" s="17"/>
      <c r="HN114" s="17"/>
      <c r="HO114" s="17"/>
      <c r="HP114" s="17"/>
      <c r="HQ114" s="17"/>
      <c r="HR114" s="17"/>
      <c r="HS114" s="4"/>
      <c r="HT114" s="4"/>
      <c r="HU114" s="4"/>
      <c r="HV114" s="4"/>
      <c r="HW114" s="4"/>
      <c r="HX114" s="4"/>
      <c r="HY114" s="18"/>
    </row>
    <row r="115" spans="207:233" x14ac:dyDescent="0.25">
      <c r="GY115" s="2"/>
      <c r="GZ115" s="6"/>
      <c r="HA115" s="6"/>
      <c r="HB115" s="6"/>
      <c r="HC115" s="6"/>
      <c r="HD115" s="6"/>
      <c r="HE115" s="6"/>
      <c r="HF115" s="6"/>
      <c r="HG115" s="5"/>
      <c r="HH115" s="5"/>
      <c r="HI115" s="5"/>
      <c r="HJ115" s="5"/>
      <c r="HK115" s="5"/>
      <c r="HL115" s="5"/>
      <c r="HM115" s="17"/>
      <c r="HN115" s="17"/>
      <c r="HO115" s="17"/>
      <c r="HP115" s="17"/>
      <c r="HQ115" s="17"/>
      <c r="HR115" s="17"/>
      <c r="HS115" s="4"/>
      <c r="HT115" s="4"/>
      <c r="HU115" s="4"/>
      <c r="HV115" s="4"/>
      <c r="HW115" s="4"/>
      <c r="HX115" s="4"/>
      <c r="HY115" s="18"/>
    </row>
    <row r="116" spans="207:233" x14ac:dyDescent="0.25">
      <c r="GY116" s="2"/>
      <c r="GZ116" s="6"/>
      <c r="HA116" s="6"/>
      <c r="HB116" s="6"/>
      <c r="HC116" s="6"/>
      <c r="HD116" s="6"/>
      <c r="HE116" s="6"/>
      <c r="HF116" s="6"/>
      <c r="HG116" s="5"/>
      <c r="HH116" s="5"/>
      <c r="HI116" s="5"/>
      <c r="HJ116" s="5"/>
      <c r="HK116" s="5"/>
      <c r="HL116" s="5"/>
      <c r="HM116" s="17"/>
      <c r="HN116" s="17"/>
      <c r="HO116" s="17"/>
      <c r="HP116" s="17"/>
      <c r="HQ116" s="17"/>
      <c r="HR116" s="17"/>
      <c r="HS116" s="4"/>
      <c r="HT116" s="4"/>
      <c r="HU116" s="4"/>
      <c r="HV116" s="4"/>
      <c r="HW116" s="4"/>
      <c r="HX116" s="4"/>
      <c r="HY116" s="18"/>
    </row>
    <row r="117" spans="207:233" x14ac:dyDescent="0.25">
      <c r="GY117" s="2"/>
      <c r="GZ117" s="6"/>
      <c r="HA117" s="6"/>
      <c r="HB117" s="6"/>
      <c r="HC117" s="6"/>
      <c r="HD117" s="6"/>
      <c r="HE117" s="6"/>
      <c r="HF117" s="6"/>
      <c r="HG117" s="5"/>
      <c r="HH117" s="5"/>
      <c r="HI117" s="5"/>
      <c r="HJ117" s="5"/>
      <c r="HK117" s="5"/>
      <c r="HL117" s="5"/>
      <c r="HM117" s="17"/>
      <c r="HN117" s="17"/>
      <c r="HO117" s="17"/>
      <c r="HP117" s="17"/>
      <c r="HQ117" s="17"/>
      <c r="HR117" s="17"/>
      <c r="HS117" s="4"/>
      <c r="HT117" s="4"/>
      <c r="HU117" s="4"/>
      <c r="HV117" s="4"/>
      <c r="HW117" s="4"/>
      <c r="HX117" s="4"/>
      <c r="HY117" s="18"/>
    </row>
    <row r="118" spans="207:233" x14ac:dyDescent="0.25">
      <c r="GY118" s="2"/>
      <c r="GZ118" s="6"/>
      <c r="HA118" s="6"/>
      <c r="HB118" s="6"/>
      <c r="HC118" s="6"/>
      <c r="HD118" s="6"/>
      <c r="HE118" s="6"/>
      <c r="HF118" s="6"/>
      <c r="HG118" s="5"/>
      <c r="HH118" s="5"/>
      <c r="HI118" s="5"/>
      <c r="HJ118" s="5"/>
      <c r="HK118" s="5"/>
      <c r="HL118" s="5"/>
      <c r="HM118" s="17"/>
      <c r="HN118" s="17"/>
      <c r="HO118" s="17"/>
      <c r="HP118" s="17"/>
      <c r="HQ118" s="17"/>
      <c r="HR118" s="17"/>
      <c r="HS118" s="4"/>
      <c r="HT118" s="4"/>
      <c r="HU118" s="4"/>
      <c r="HV118" s="4"/>
      <c r="HW118" s="4"/>
      <c r="HX118" s="4"/>
      <c r="HY118" s="18"/>
    </row>
    <row r="119" spans="207:233" x14ac:dyDescent="0.25">
      <c r="GY119" s="2"/>
      <c r="GZ119" s="6"/>
      <c r="HA119" s="6"/>
      <c r="HB119" s="6"/>
      <c r="HC119" s="6"/>
      <c r="HD119" s="6"/>
      <c r="HE119" s="6"/>
      <c r="HF119" s="6"/>
      <c r="HG119" s="5"/>
      <c r="HH119" s="5"/>
      <c r="HI119" s="5"/>
      <c r="HJ119" s="5"/>
      <c r="HK119" s="5"/>
      <c r="HL119" s="5"/>
      <c r="HM119" s="17"/>
      <c r="HN119" s="17"/>
      <c r="HO119" s="17"/>
      <c r="HP119" s="17"/>
      <c r="HQ119" s="17"/>
      <c r="HR119" s="17"/>
      <c r="HS119" s="4"/>
      <c r="HT119" s="4"/>
      <c r="HU119" s="4"/>
      <c r="HV119" s="4"/>
      <c r="HW119" s="4"/>
      <c r="HX119" s="4"/>
      <c r="HY119" s="18"/>
    </row>
    <row r="120" spans="207:233" x14ac:dyDescent="0.25">
      <c r="GY120" s="2"/>
      <c r="GZ120" s="6"/>
      <c r="HA120" s="6"/>
      <c r="HB120" s="6"/>
      <c r="HC120" s="6"/>
      <c r="HD120" s="6"/>
      <c r="HE120" s="6"/>
      <c r="HF120" s="6"/>
      <c r="HG120" s="5"/>
      <c r="HH120" s="5"/>
      <c r="HI120" s="5"/>
      <c r="HJ120" s="5"/>
      <c r="HK120" s="5"/>
      <c r="HL120" s="5"/>
      <c r="HM120" s="17"/>
      <c r="HN120" s="17"/>
      <c r="HO120" s="17"/>
      <c r="HP120" s="17"/>
      <c r="HQ120" s="17"/>
      <c r="HR120" s="17"/>
      <c r="HS120" s="4"/>
      <c r="HT120" s="4"/>
      <c r="HU120" s="4"/>
      <c r="HV120" s="4"/>
      <c r="HW120" s="4"/>
      <c r="HX120" s="4"/>
      <c r="HY120" s="18"/>
    </row>
    <row r="121" spans="207:233" x14ac:dyDescent="0.25">
      <c r="GY121" s="2"/>
      <c r="GZ121" s="6"/>
      <c r="HA121" s="6"/>
      <c r="HB121" s="6"/>
      <c r="HC121" s="6"/>
      <c r="HD121" s="6"/>
      <c r="HE121" s="6"/>
      <c r="HF121" s="6"/>
      <c r="HG121" s="5"/>
      <c r="HH121" s="5"/>
      <c r="HI121" s="5"/>
      <c r="HJ121" s="5"/>
      <c r="HK121" s="5"/>
      <c r="HL121" s="5"/>
      <c r="HM121" s="17"/>
      <c r="HN121" s="17"/>
      <c r="HO121" s="17"/>
      <c r="HP121" s="17"/>
      <c r="HQ121" s="17"/>
      <c r="HR121" s="17"/>
      <c r="HS121" s="4"/>
      <c r="HT121" s="4"/>
      <c r="HU121" s="4"/>
      <c r="HV121" s="4"/>
      <c r="HW121" s="4"/>
      <c r="HX121" s="4"/>
      <c r="HY121" s="18"/>
    </row>
    <row r="122" spans="207:233" x14ac:dyDescent="0.25">
      <c r="GY122" s="2"/>
      <c r="GZ122" s="6"/>
      <c r="HA122" s="6"/>
      <c r="HB122" s="6"/>
      <c r="HC122" s="6"/>
      <c r="HD122" s="6"/>
      <c r="HE122" s="6"/>
      <c r="HF122" s="6"/>
      <c r="HG122" s="5"/>
      <c r="HH122" s="5"/>
      <c r="HI122" s="5"/>
      <c r="HJ122" s="5"/>
      <c r="HK122" s="5"/>
      <c r="HL122" s="5"/>
      <c r="HM122" s="17"/>
      <c r="HN122" s="17"/>
      <c r="HO122" s="17"/>
      <c r="HP122" s="17"/>
      <c r="HQ122" s="17"/>
      <c r="HR122" s="17"/>
      <c r="HS122" s="4"/>
      <c r="HT122" s="4"/>
      <c r="HU122" s="4"/>
      <c r="HV122" s="4"/>
      <c r="HW122" s="4"/>
      <c r="HX122" s="4"/>
      <c r="HY122" s="18"/>
    </row>
    <row r="123" spans="207:233" x14ac:dyDescent="0.25">
      <c r="GY123" s="2"/>
      <c r="GZ123" s="6"/>
      <c r="HA123" s="6"/>
      <c r="HB123" s="6"/>
      <c r="HC123" s="6"/>
      <c r="HD123" s="6"/>
      <c r="HE123" s="6"/>
      <c r="HF123" s="6"/>
      <c r="HG123" s="5"/>
      <c r="HH123" s="5"/>
      <c r="HI123" s="5"/>
      <c r="HJ123" s="5"/>
      <c r="HK123" s="5"/>
      <c r="HL123" s="5"/>
      <c r="HM123" s="17"/>
      <c r="HN123" s="17"/>
      <c r="HO123" s="17"/>
      <c r="HP123" s="17"/>
      <c r="HQ123" s="17"/>
      <c r="HR123" s="17"/>
      <c r="HS123" s="4"/>
      <c r="HT123" s="4"/>
      <c r="HU123" s="4"/>
      <c r="HV123" s="4"/>
      <c r="HW123" s="4"/>
      <c r="HX123" s="4"/>
      <c r="HY123" s="18"/>
    </row>
    <row r="124" spans="207:233" x14ac:dyDescent="0.25">
      <c r="GY124" s="2"/>
      <c r="GZ124" s="6"/>
      <c r="HA124" s="6"/>
      <c r="HB124" s="6"/>
      <c r="HC124" s="6"/>
      <c r="HD124" s="6"/>
      <c r="HE124" s="6"/>
      <c r="HF124" s="6"/>
      <c r="HG124" s="5"/>
      <c r="HH124" s="5"/>
      <c r="HI124" s="5"/>
      <c r="HJ124" s="5"/>
      <c r="HK124" s="5"/>
      <c r="HL124" s="5"/>
      <c r="HM124" s="17"/>
      <c r="HN124" s="17"/>
      <c r="HO124" s="17"/>
      <c r="HP124" s="17"/>
      <c r="HQ124" s="17"/>
      <c r="HR124" s="17"/>
      <c r="HS124" s="4"/>
      <c r="HT124" s="4"/>
      <c r="HU124" s="4"/>
      <c r="HV124" s="4"/>
      <c r="HW124" s="4"/>
      <c r="HX124" s="4"/>
      <c r="HY124" s="18"/>
    </row>
    <row r="125" spans="207:233" x14ac:dyDescent="0.25">
      <c r="GY125" s="2"/>
      <c r="GZ125" s="6"/>
      <c r="HA125" s="6"/>
      <c r="HB125" s="6"/>
      <c r="HC125" s="6"/>
      <c r="HD125" s="6"/>
      <c r="HE125" s="6"/>
      <c r="HF125" s="6"/>
      <c r="HG125" s="5"/>
      <c r="HH125" s="5"/>
      <c r="HI125" s="5"/>
      <c r="HJ125" s="5"/>
      <c r="HK125" s="5"/>
      <c r="HL125" s="5"/>
      <c r="HM125" s="17"/>
      <c r="HN125" s="17"/>
      <c r="HO125" s="17"/>
      <c r="HP125" s="17"/>
      <c r="HQ125" s="17"/>
      <c r="HR125" s="17"/>
      <c r="HS125" s="4"/>
      <c r="HT125" s="4"/>
      <c r="HU125" s="4"/>
      <c r="HV125" s="4"/>
      <c r="HW125" s="4"/>
      <c r="HX125" s="4"/>
      <c r="HY125" s="18"/>
    </row>
    <row r="126" spans="207:233" x14ac:dyDescent="0.25">
      <c r="GY126" s="2"/>
      <c r="GZ126" s="6"/>
      <c r="HA126" s="6"/>
      <c r="HB126" s="6"/>
      <c r="HC126" s="6"/>
      <c r="HD126" s="6"/>
      <c r="HE126" s="6"/>
      <c r="HF126" s="6"/>
      <c r="HG126" s="5"/>
      <c r="HH126" s="5"/>
      <c r="HI126" s="5"/>
      <c r="HJ126" s="5"/>
      <c r="HK126" s="5"/>
      <c r="HL126" s="5"/>
      <c r="HM126" s="17"/>
      <c r="HN126" s="17"/>
      <c r="HO126" s="17"/>
      <c r="HP126" s="17"/>
      <c r="HQ126" s="17"/>
      <c r="HR126" s="17"/>
      <c r="HS126" s="4"/>
      <c r="HT126" s="4"/>
      <c r="HU126" s="4"/>
      <c r="HV126" s="4"/>
      <c r="HW126" s="4"/>
      <c r="HX126" s="4"/>
      <c r="HY126" s="18"/>
    </row>
    <row r="127" spans="207:233" x14ac:dyDescent="0.25">
      <c r="GY127" s="2"/>
      <c r="GZ127" s="6"/>
      <c r="HA127" s="6"/>
      <c r="HB127" s="6"/>
      <c r="HC127" s="6"/>
      <c r="HD127" s="6"/>
      <c r="HE127" s="6"/>
      <c r="HF127" s="6"/>
      <c r="HG127" s="5"/>
      <c r="HH127" s="5"/>
      <c r="HI127" s="5"/>
      <c r="HJ127" s="5"/>
      <c r="HK127" s="5"/>
      <c r="HL127" s="5"/>
      <c r="HM127" s="17"/>
      <c r="HN127" s="17"/>
      <c r="HO127" s="17"/>
      <c r="HP127" s="17"/>
      <c r="HQ127" s="17"/>
      <c r="HR127" s="17"/>
      <c r="HS127" s="4"/>
      <c r="HT127" s="4"/>
      <c r="HU127" s="4"/>
      <c r="HV127" s="4"/>
      <c r="HW127" s="4"/>
      <c r="HX127" s="4"/>
      <c r="HY127" s="18"/>
    </row>
    <row r="128" spans="207:233" x14ac:dyDescent="0.25">
      <c r="GY128" s="2"/>
      <c r="GZ128" s="6"/>
      <c r="HA128" s="6"/>
      <c r="HB128" s="6"/>
      <c r="HC128" s="6"/>
      <c r="HD128" s="6"/>
      <c r="HE128" s="6"/>
      <c r="HF128" s="6"/>
      <c r="HG128" s="5"/>
      <c r="HH128" s="5"/>
      <c r="HI128" s="5"/>
      <c r="HJ128" s="5"/>
      <c r="HK128" s="5"/>
      <c r="HL128" s="5"/>
      <c r="HM128" s="17"/>
      <c r="HN128" s="17"/>
      <c r="HO128" s="17"/>
      <c r="HP128" s="17"/>
      <c r="HQ128" s="17"/>
      <c r="HR128" s="17"/>
      <c r="HS128" s="4"/>
      <c r="HT128" s="4"/>
      <c r="HU128" s="4"/>
      <c r="HV128" s="4"/>
      <c r="HW128" s="4"/>
      <c r="HX128" s="4"/>
      <c r="HY128" s="18"/>
    </row>
    <row r="129" spans="207:233" x14ac:dyDescent="0.25">
      <c r="GY129" s="2"/>
      <c r="GZ129" s="6"/>
      <c r="HA129" s="6"/>
      <c r="HB129" s="6"/>
      <c r="HC129" s="6"/>
      <c r="HD129" s="6"/>
      <c r="HE129" s="6"/>
      <c r="HF129" s="6"/>
      <c r="HG129" s="5"/>
      <c r="HH129" s="5"/>
      <c r="HI129" s="5"/>
      <c r="HJ129" s="5"/>
      <c r="HK129" s="5"/>
      <c r="HL129" s="5"/>
      <c r="HM129" s="17"/>
      <c r="HN129" s="17"/>
      <c r="HO129" s="17"/>
      <c r="HP129" s="17"/>
      <c r="HQ129" s="17"/>
      <c r="HR129" s="17"/>
      <c r="HS129" s="4"/>
      <c r="HT129" s="4"/>
      <c r="HU129" s="4"/>
      <c r="HV129" s="4"/>
      <c r="HW129" s="4"/>
      <c r="HX129" s="4"/>
      <c r="HY129" s="18"/>
    </row>
    <row r="130" spans="207:233" x14ac:dyDescent="0.25">
      <c r="GY130" s="2"/>
      <c r="GZ130" s="6"/>
      <c r="HA130" s="6"/>
      <c r="HB130" s="6"/>
      <c r="HC130" s="6"/>
      <c r="HD130" s="6"/>
      <c r="HE130" s="6"/>
      <c r="HF130" s="6"/>
      <c r="HG130" s="5"/>
      <c r="HH130" s="5"/>
      <c r="HI130" s="5"/>
      <c r="HJ130" s="5"/>
      <c r="HK130" s="5"/>
      <c r="HL130" s="5"/>
      <c r="HM130" s="17"/>
      <c r="HN130" s="17"/>
      <c r="HO130" s="17"/>
      <c r="HP130" s="17"/>
      <c r="HQ130" s="17"/>
      <c r="HR130" s="17"/>
      <c r="HS130" s="4"/>
      <c r="HT130" s="4"/>
      <c r="HU130" s="4"/>
      <c r="HV130" s="4"/>
      <c r="HW130" s="4"/>
      <c r="HX130" s="4"/>
      <c r="HY130" s="18"/>
    </row>
    <row r="131" spans="207:233" x14ac:dyDescent="0.25">
      <c r="GY131" s="2"/>
      <c r="GZ131" s="6"/>
      <c r="HA131" s="6"/>
      <c r="HB131" s="6"/>
      <c r="HC131" s="6"/>
      <c r="HD131" s="6"/>
      <c r="HE131" s="6"/>
      <c r="HF131" s="6"/>
      <c r="HG131" s="5"/>
      <c r="HH131" s="5"/>
      <c r="HI131" s="5"/>
      <c r="HJ131" s="5"/>
      <c r="HK131" s="5"/>
      <c r="HL131" s="5"/>
      <c r="HM131" s="17"/>
      <c r="HN131" s="17"/>
      <c r="HO131" s="17"/>
      <c r="HP131" s="17"/>
      <c r="HQ131" s="17"/>
      <c r="HR131" s="17"/>
      <c r="HS131" s="4"/>
      <c r="HT131" s="4"/>
      <c r="HU131" s="4"/>
      <c r="HV131" s="4"/>
      <c r="HW131" s="4"/>
      <c r="HX131" s="4"/>
      <c r="HY131" s="18"/>
    </row>
    <row r="132" spans="207:233" x14ac:dyDescent="0.25">
      <c r="GY132" s="2"/>
      <c r="GZ132" s="6"/>
      <c r="HA132" s="6"/>
      <c r="HB132" s="6"/>
      <c r="HC132" s="6"/>
      <c r="HD132" s="6"/>
      <c r="HE132" s="6"/>
      <c r="HF132" s="6"/>
      <c r="HG132" s="5"/>
      <c r="HH132" s="5"/>
      <c r="HI132" s="5"/>
      <c r="HJ132" s="5"/>
      <c r="HK132" s="5"/>
      <c r="HL132" s="5"/>
      <c r="HM132" s="17"/>
      <c r="HN132" s="17"/>
      <c r="HO132" s="17"/>
      <c r="HP132" s="17"/>
      <c r="HQ132" s="17"/>
      <c r="HR132" s="17"/>
      <c r="HS132" s="4"/>
      <c r="HT132" s="4"/>
      <c r="HU132" s="4"/>
      <c r="HV132" s="4"/>
      <c r="HW132" s="4"/>
      <c r="HX132" s="4"/>
      <c r="HY132" s="18"/>
    </row>
    <row r="133" spans="207:233" x14ac:dyDescent="0.25">
      <c r="GY133" s="2"/>
      <c r="GZ133" s="6"/>
      <c r="HA133" s="6"/>
      <c r="HB133" s="6"/>
      <c r="HC133" s="6"/>
      <c r="HD133" s="6"/>
      <c r="HE133" s="6"/>
      <c r="HF133" s="6"/>
      <c r="HG133" s="5"/>
      <c r="HH133" s="5"/>
      <c r="HI133" s="5"/>
      <c r="HJ133" s="5"/>
      <c r="HK133" s="5"/>
      <c r="HL133" s="5"/>
      <c r="HM133" s="17"/>
      <c r="HN133" s="17"/>
      <c r="HO133" s="17"/>
      <c r="HP133" s="17"/>
      <c r="HQ133" s="17"/>
      <c r="HR133" s="17"/>
      <c r="HS133" s="4"/>
      <c r="HT133" s="4"/>
      <c r="HU133" s="4"/>
      <c r="HV133" s="4"/>
      <c r="HW133" s="4"/>
      <c r="HX133" s="4"/>
      <c r="HY133" s="18"/>
    </row>
    <row r="134" spans="207:233" x14ac:dyDescent="0.25">
      <c r="GY134" s="2"/>
      <c r="GZ134" s="6"/>
      <c r="HA134" s="6"/>
      <c r="HB134" s="6"/>
      <c r="HC134" s="6"/>
      <c r="HD134" s="6"/>
      <c r="HE134" s="6"/>
      <c r="HF134" s="6"/>
      <c r="HG134" s="5"/>
      <c r="HH134" s="5"/>
      <c r="HI134" s="5"/>
      <c r="HJ134" s="5"/>
      <c r="HK134" s="5"/>
      <c r="HL134" s="5"/>
      <c r="HM134" s="17"/>
      <c r="HN134" s="17"/>
      <c r="HO134" s="17"/>
      <c r="HP134" s="17"/>
      <c r="HQ134" s="17"/>
      <c r="HR134" s="17"/>
      <c r="HS134" s="4"/>
      <c r="HT134" s="4"/>
      <c r="HU134" s="4"/>
      <c r="HV134" s="4"/>
      <c r="HW134" s="4"/>
      <c r="HX134" s="4"/>
      <c r="HY134" s="18"/>
    </row>
    <row r="135" spans="207:233" x14ac:dyDescent="0.25">
      <c r="GY135" s="2"/>
      <c r="GZ135" s="6"/>
      <c r="HA135" s="6"/>
      <c r="HB135" s="6"/>
      <c r="HC135" s="6"/>
      <c r="HD135" s="6"/>
      <c r="HE135" s="6"/>
      <c r="HF135" s="6"/>
      <c r="HG135" s="5"/>
      <c r="HH135" s="5"/>
      <c r="HI135" s="5"/>
      <c r="HJ135" s="5"/>
      <c r="HK135" s="5"/>
      <c r="HL135" s="5"/>
      <c r="HM135" s="17"/>
      <c r="HN135" s="17"/>
      <c r="HO135" s="17"/>
      <c r="HP135" s="17"/>
      <c r="HQ135" s="17"/>
      <c r="HR135" s="17"/>
      <c r="HS135" s="4"/>
      <c r="HT135" s="4"/>
      <c r="HU135" s="4"/>
      <c r="HV135" s="4"/>
      <c r="HW135" s="4"/>
      <c r="HX135" s="4"/>
      <c r="HY135" s="18"/>
    </row>
    <row r="136" spans="207:233" x14ac:dyDescent="0.25">
      <c r="GY136" s="2"/>
      <c r="GZ136" s="6"/>
      <c r="HA136" s="6"/>
      <c r="HB136" s="6"/>
      <c r="HC136" s="6"/>
      <c r="HD136" s="6"/>
      <c r="HE136" s="6"/>
      <c r="HF136" s="6"/>
      <c r="HG136" s="5"/>
      <c r="HH136" s="5"/>
      <c r="HI136" s="5"/>
      <c r="HJ136" s="5"/>
      <c r="HK136" s="5"/>
      <c r="HL136" s="5"/>
      <c r="HM136" s="17"/>
      <c r="HN136" s="17"/>
      <c r="HO136" s="17"/>
      <c r="HP136" s="17"/>
      <c r="HQ136" s="17"/>
      <c r="HR136" s="17"/>
      <c r="HS136" s="4"/>
      <c r="HT136" s="4"/>
      <c r="HU136" s="4"/>
      <c r="HV136" s="4"/>
      <c r="HW136" s="4"/>
      <c r="HX136" s="4"/>
      <c r="HY136" s="18"/>
    </row>
    <row r="137" spans="207:233" x14ac:dyDescent="0.25">
      <c r="GY137" s="2"/>
      <c r="GZ137" s="6"/>
      <c r="HA137" s="6"/>
      <c r="HB137" s="6"/>
      <c r="HC137" s="6"/>
      <c r="HD137" s="6"/>
      <c r="HE137" s="6"/>
      <c r="HF137" s="6"/>
      <c r="HG137" s="5"/>
      <c r="HH137" s="5"/>
      <c r="HI137" s="5"/>
      <c r="HJ137" s="5"/>
      <c r="HK137" s="5"/>
      <c r="HL137" s="5"/>
      <c r="HM137" s="17"/>
      <c r="HN137" s="17"/>
      <c r="HO137" s="17"/>
      <c r="HP137" s="17"/>
      <c r="HQ137" s="17"/>
      <c r="HR137" s="17"/>
      <c r="HS137" s="4"/>
      <c r="HT137" s="4"/>
      <c r="HU137" s="4"/>
      <c r="HV137" s="4"/>
      <c r="HW137" s="4"/>
      <c r="HX137" s="4"/>
      <c r="HY137" s="18"/>
    </row>
    <row r="138" spans="207:233" x14ac:dyDescent="0.25">
      <c r="GY138" s="2"/>
      <c r="GZ138" s="6"/>
      <c r="HA138" s="6"/>
      <c r="HB138" s="6"/>
      <c r="HC138" s="6"/>
      <c r="HD138" s="6"/>
      <c r="HE138" s="6"/>
      <c r="HF138" s="6"/>
      <c r="HG138" s="5"/>
      <c r="HH138" s="5"/>
      <c r="HI138" s="5"/>
      <c r="HJ138" s="5"/>
      <c r="HK138" s="5"/>
      <c r="HL138" s="5"/>
      <c r="HM138" s="17"/>
      <c r="HN138" s="17"/>
      <c r="HO138" s="17"/>
      <c r="HP138" s="17"/>
      <c r="HQ138" s="17"/>
      <c r="HR138" s="17"/>
      <c r="HS138" s="4"/>
      <c r="HT138" s="4"/>
      <c r="HU138" s="4"/>
      <c r="HV138" s="4"/>
      <c r="HW138" s="4"/>
      <c r="HX138" s="4"/>
      <c r="HY138" s="18"/>
    </row>
    <row r="139" spans="207:233" x14ac:dyDescent="0.25">
      <c r="GY139" s="2"/>
      <c r="GZ139" s="6"/>
      <c r="HA139" s="6"/>
      <c r="HB139" s="6"/>
      <c r="HC139" s="6"/>
      <c r="HD139" s="6"/>
      <c r="HE139" s="6"/>
      <c r="HF139" s="6"/>
      <c r="HG139" s="5"/>
      <c r="HH139" s="5"/>
      <c r="HI139" s="5"/>
      <c r="HJ139" s="5"/>
      <c r="HK139" s="5"/>
      <c r="HL139" s="5"/>
      <c r="HM139" s="17"/>
      <c r="HN139" s="17"/>
      <c r="HO139" s="17"/>
      <c r="HP139" s="17"/>
      <c r="HQ139" s="17"/>
      <c r="HR139" s="17"/>
      <c r="HS139" s="4"/>
      <c r="HT139" s="4"/>
      <c r="HU139" s="4"/>
      <c r="HV139" s="4"/>
      <c r="HW139" s="4"/>
      <c r="HX139" s="4"/>
      <c r="HY139" s="18"/>
    </row>
    <row r="140" spans="207:233" x14ac:dyDescent="0.25">
      <c r="GY140" s="2"/>
      <c r="GZ140" s="6"/>
      <c r="HA140" s="6"/>
      <c r="HB140" s="6"/>
      <c r="HC140" s="6"/>
      <c r="HD140" s="6"/>
      <c r="HE140" s="6"/>
      <c r="HF140" s="6"/>
      <c r="HG140" s="5"/>
      <c r="HH140" s="5"/>
      <c r="HI140" s="5"/>
      <c r="HJ140" s="5"/>
      <c r="HK140" s="5"/>
      <c r="HL140" s="5"/>
      <c r="HM140" s="17"/>
      <c r="HN140" s="17"/>
      <c r="HO140" s="17"/>
      <c r="HP140" s="17"/>
      <c r="HQ140" s="17"/>
      <c r="HR140" s="17"/>
      <c r="HS140" s="4"/>
      <c r="HT140" s="4"/>
      <c r="HU140" s="4"/>
      <c r="HV140" s="4"/>
      <c r="HW140" s="4"/>
      <c r="HX140" s="4"/>
      <c r="HY140" s="18"/>
    </row>
    <row r="141" spans="207:233" x14ac:dyDescent="0.25">
      <c r="GY141" s="2"/>
      <c r="GZ141" s="6"/>
      <c r="HA141" s="6"/>
      <c r="HB141" s="6"/>
      <c r="HC141" s="6"/>
      <c r="HD141" s="6"/>
      <c r="HE141" s="6"/>
      <c r="HF141" s="6"/>
      <c r="HG141" s="5"/>
      <c r="HH141" s="5"/>
      <c r="HI141" s="5"/>
      <c r="HJ141" s="5"/>
      <c r="HK141" s="5"/>
      <c r="HL141" s="5"/>
      <c r="HM141" s="17"/>
      <c r="HN141" s="17"/>
      <c r="HO141" s="17"/>
      <c r="HP141" s="17"/>
      <c r="HQ141" s="17"/>
      <c r="HR141" s="17"/>
      <c r="HS141" s="4"/>
      <c r="HT141" s="4"/>
      <c r="HU141" s="4"/>
      <c r="HV141" s="4"/>
      <c r="HW141" s="4"/>
      <c r="HX141" s="4"/>
      <c r="HY141" s="18"/>
    </row>
    <row r="142" spans="207:233" x14ac:dyDescent="0.25">
      <c r="GY142" s="2"/>
      <c r="GZ142" s="6"/>
      <c r="HA142" s="6"/>
      <c r="HB142" s="6"/>
      <c r="HC142" s="6"/>
      <c r="HD142" s="6"/>
      <c r="HE142" s="6"/>
      <c r="HF142" s="6"/>
      <c r="HG142" s="5"/>
      <c r="HH142" s="5"/>
      <c r="HI142" s="5"/>
      <c r="HJ142" s="5"/>
      <c r="HK142" s="5"/>
      <c r="HL142" s="5"/>
      <c r="HM142" s="17"/>
      <c r="HN142" s="17"/>
      <c r="HO142" s="17"/>
      <c r="HP142" s="17"/>
      <c r="HQ142" s="17"/>
      <c r="HR142" s="17"/>
      <c r="HS142" s="4"/>
      <c r="HT142" s="4"/>
      <c r="HU142" s="4"/>
      <c r="HV142" s="4"/>
      <c r="HW142" s="4"/>
      <c r="HX142" s="4"/>
      <c r="HY142" s="18"/>
    </row>
    <row r="143" spans="207:233" x14ac:dyDescent="0.25">
      <c r="GY143" s="2"/>
      <c r="GZ143" s="6"/>
      <c r="HA143" s="6"/>
      <c r="HB143" s="6"/>
      <c r="HC143" s="6"/>
      <c r="HD143" s="6"/>
      <c r="HE143" s="6"/>
      <c r="HF143" s="6"/>
      <c r="HG143" s="5"/>
      <c r="HH143" s="5"/>
      <c r="HI143" s="5"/>
      <c r="HJ143" s="5"/>
      <c r="HK143" s="5"/>
      <c r="HL143" s="5"/>
      <c r="HM143" s="17"/>
      <c r="HN143" s="17"/>
      <c r="HO143" s="17"/>
      <c r="HP143" s="17"/>
      <c r="HQ143" s="17"/>
      <c r="HR143" s="17"/>
      <c r="HS143" s="4"/>
      <c r="HT143" s="4"/>
      <c r="HU143" s="4"/>
      <c r="HV143" s="4"/>
      <c r="HW143" s="4"/>
      <c r="HX143" s="4"/>
      <c r="HY143" s="18"/>
    </row>
    <row r="144" spans="207:233" x14ac:dyDescent="0.25">
      <c r="GY144" s="2"/>
      <c r="GZ144" s="6"/>
      <c r="HA144" s="6"/>
      <c r="HB144" s="6"/>
      <c r="HC144" s="6"/>
      <c r="HD144" s="6"/>
      <c r="HE144" s="6"/>
      <c r="HF144" s="6"/>
      <c r="HG144" s="5"/>
      <c r="HH144" s="5"/>
      <c r="HI144" s="5"/>
      <c r="HJ144" s="5"/>
      <c r="HK144" s="5"/>
      <c r="HL144" s="5"/>
      <c r="HM144" s="17"/>
      <c r="HN144" s="17"/>
      <c r="HO144" s="17"/>
      <c r="HP144" s="17"/>
      <c r="HQ144" s="17"/>
      <c r="HR144" s="17"/>
      <c r="HS144" s="4"/>
      <c r="HT144" s="4"/>
      <c r="HU144" s="4"/>
      <c r="HV144" s="4"/>
      <c r="HW144" s="4"/>
      <c r="HX144" s="4"/>
      <c r="HY144" s="18"/>
    </row>
    <row r="145" spans="207:233" x14ac:dyDescent="0.25">
      <c r="GY145" s="2"/>
      <c r="GZ145" s="6"/>
      <c r="HA145" s="6"/>
      <c r="HB145" s="6"/>
      <c r="HC145" s="6"/>
      <c r="HD145" s="6"/>
      <c r="HE145" s="6"/>
      <c r="HF145" s="6"/>
      <c r="HG145" s="5"/>
      <c r="HH145" s="5"/>
      <c r="HI145" s="5"/>
      <c r="HJ145" s="5"/>
      <c r="HK145" s="5"/>
      <c r="HL145" s="5"/>
      <c r="HM145" s="17"/>
      <c r="HN145" s="17"/>
      <c r="HO145" s="17"/>
      <c r="HP145" s="17"/>
      <c r="HQ145" s="17"/>
      <c r="HR145" s="17"/>
      <c r="HS145" s="4"/>
      <c r="HT145" s="4"/>
      <c r="HU145" s="4"/>
      <c r="HV145" s="4"/>
      <c r="HW145" s="4"/>
      <c r="HX145" s="4"/>
      <c r="HY145" s="18"/>
    </row>
    <row r="146" spans="207:233" x14ac:dyDescent="0.25">
      <c r="GY146" s="2"/>
      <c r="GZ146" s="6"/>
      <c r="HA146" s="6"/>
      <c r="HB146" s="6"/>
      <c r="HC146" s="6"/>
      <c r="HD146" s="6"/>
      <c r="HE146" s="6"/>
      <c r="HF146" s="6"/>
      <c r="HG146" s="5"/>
      <c r="HH146" s="5"/>
      <c r="HI146" s="5"/>
      <c r="HJ146" s="5"/>
      <c r="HK146" s="5"/>
      <c r="HL146" s="5"/>
      <c r="HM146" s="17"/>
      <c r="HN146" s="17"/>
      <c r="HO146" s="17"/>
      <c r="HP146" s="17"/>
      <c r="HQ146" s="17"/>
      <c r="HR146" s="17"/>
      <c r="HS146" s="4"/>
      <c r="HT146" s="4"/>
      <c r="HU146" s="4"/>
      <c r="HV146" s="4"/>
      <c r="HW146" s="4"/>
      <c r="HX146" s="4"/>
      <c r="HY146" s="18"/>
    </row>
    <row r="147" spans="207:233" x14ac:dyDescent="0.25">
      <c r="GY147" s="2"/>
      <c r="GZ147" s="6"/>
      <c r="HA147" s="6"/>
      <c r="HB147" s="6"/>
      <c r="HC147" s="6"/>
      <c r="HD147" s="6"/>
      <c r="HE147" s="6"/>
      <c r="HF147" s="6"/>
      <c r="HG147" s="5"/>
      <c r="HH147" s="5"/>
      <c r="HI147" s="5"/>
      <c r="HJ147" s="5"/>
      <c r="HK147" s="5"/>
      <c r="HL147" s="5"/>
      <c r="HM147" s="17"/>
      <c r="HN147" s="17"/>
      <c r="HO147" s="17"/>
      <c r="HP147" s="17"/>
      <c r="HQ147" s="17"/>
      <c r="HR147" s="17"/>
      <c r="HS147" s="4"/>
      <c r="HT147" s="4"/>
      <c r="HU147" s="4"/>
      <c r="HV147" s="4"/>
      <c r="HW147" s="4"/>
      <c r="HX147" s="4"/>
      <c r="HY147" s="18"/>
    </row>
    <row r="148" spans="207:233" x14ac:dyDescent="0.25">
      <c r="GY148" s="2"/>
      <c r="GZ148" s="6"/>
      <c r="HA148" s="6"/>
      <c r="HB148" s="6"/>
      <c r="HC148" s="6"/>
      <c r="HD148" s="6"/>
      <c r="HE148" s="6"/>
      <c r="HF148" s="6"/>
      <c r="HG148" s="5"/>
      <c r="HH148" s="5"/>
      <c r="HI148" s="5"/>
      <c r="HJ148" s="5"/>
      <c r="HK148" s="5"/>
      <c r="HL148" s="5"/>
      <c r="HM148" s="17"/>
      <c r="HN148" s="17"/>
      <c r="HO148" s="17"/>
      <c r="HP148" s="17"/>
      <c r="HQ148" s="17"/>
      <c r="HR148" s="17"/>
      <c r="HS148" s="4"/>
      <c r="HT148" s="4"/>
      <c r="HU148" s="4"/>
      <c r="HV148" s="4"/>
      <c r="HW148" s="4"/>
      <c r="HX148" s="4"/>
      <c r="HY148" s="18"/>
    </row>
    <row r="149" spans="207:233" x14ac:dyDescent="0.25">
      <c r="GY149" s="2"/>
      <c r="GZ149" s="6"/>
      <c r="HA149" s="6"/>
      <c r="HB149" s="6"/>
      <c r="HC149" s="6"/>
      <c r="HD149" s="6"/>
      <c r="HE149" s="6"/>
      <c r="HF149" s="6"/>
      <c r="HG149" s="5"/>
      <c r="HH149" s="5"/>
      <c r="HI149" s="5"/>
      <c r="HJ149" s="5"/>
      <c r="HK149" s="5"/>
      <c r="HL149" s="5"/>
      <c r="HM149" s="17"/>
      <c r="HN149" s="17"/>
      <c r="HO149" s="17"/>
      <c r="HP149" s="17"/>
      <c r="HQ149" s="17"/>
      <c r="HR149" s="17"/>
      <c r="HS149" s="4"/>
      <c r="HT149" s="4"/>
      <c r="HU149" s="4"/>
      <c r="HV149" s="4"/>
      <c r="HW149" s="4"/>
      <c r="HX149" s="4"/>
      <c r="HY149" s="18"/>
    </row>
    <row r="150" spans="207:233" x14ac:dyDescent="0.25">
      <c r="GY150" s="2"/>
      <c r="GZ150" s="6"/>
      <c r="HA150" s="6"/>
      <c r="HB150" s="6"/>
      <c r="HC150" s="6"/>
      <c r="HD150" s="6"/>
      <c r="HE150" s="6"/>
      <c r="HF150" s="6"/>
      <c r="HG150" s="5"/>
      <c r="HH150" s="5"/>
      <c r="HI150" s="5"/>
      <c r="HJ150" s="5"/>
      <c r="HK150" s="5"/>
      <c r="HL150" s="5"/>
      <c r="HM150" s="17"/>
      <c r="HN150" s="17"/>
      <c r="HO150" s="17"/>
      <c r="HP150" s="17"/>
      <c r="HQ150" s="17"/>
      <c r="HR150" s="17"/>
      <c r="HS150" s="4"/>
      <c r="HT150" s="4"/>
      <c r="HU150" s="4"/>
      <c r="HV150" s="4"/>
      <c r="HW150" s="4"/>
      <c r="HX150" s="4"/>
      <c r="HY150" s="18"/>
    </row>
    <row r="151" spans="207:233" x14ac:dyDescent="0.25">
      <c r="GY151" s="2"/>
      <c r="GZ151" s="6"/>
      <c r="HA151" s="6"/>
      <c r="HB151" s="6"/>
      <c r="HC151" s="6"/>
      <c r="HD151" s="6"/>
      <c r="HE151" s="6"/>
      <c r="HF151" s="6"/>
      <c r="HG151" s="5"/>
      <c r="HH151" s="5"/>
      <c r="HI151" s="5"/>
      <c r="HJ151" s="5"/>
      <c r="HK151" s="5"/>
      <c r="HL151" s="5"/>
      <c r="HM151" s="17"/>
      <c r="HN151" s="17"/>
      <c r="HO151" s="17"/>
      <c r="HP151" s="17"/>
      <c r="HQ151" s="17"/>
      <c r="HR151" s="17"/>
      <c r="HS151" s="4"/>
      <c r="HT151" s="4"/>
      <c r="HU151" s="4"/>
      <c r="HV151" s="4"/>
      <c r="HW151" s="4"/>
      <c r="HX151" s="4"/>
      <c r="HY151" s="18"/>
    </row>
    <row r="152" spans="207:233" x14ac:dyDescent="0.25">
      <c r="GY152" s="2"/>
      <c r="GZ152" s="6"/>
      <c r="HA152" s="6"/>
      <c r="HB152" s="6"/>
      <c r="HC152" s="6"/>
      <c r="HD152" s="6"/>
      <c r="HE152" s="6"/>
      <c r="HF152" s="6"/>
      <c r="HG152" s="5"/>
      <c r="HH152" s="5"/>
      <c r="HI152" s="5"/>
      <c r="HJ152" s="5"/>
      <c r="HK152" s="5"/>
      <c r="HL152" s="5"/>
      <c r="HM152" s="17"/>
      <c r="HN152" s="17"/>
      <c r="HO152" s="17"/>
      <c r="HP152" s="17"/>
      <c r="HQ152" s="17"/>
      <c r="HR152" s="17"/>
      <c r="HS152" s="4"/>
      <c r="HT152" s="4"/>
      <c r="HU152" s="4"/>
      <c r="HV152" s="4"/>
      <c r="HW152" s="4"/>
      <c r="HX152" s="4"/>
      <c r="HY152" s="18"/>
    </row>
    <row r="153" spans="207:233" x14ac:dyDescent="0.25">
      <c r="GY153" s="2"/>
      <c r="GZ153" s="6"/>
      <c r="HA153" s="6"/>
      <c r="HB153" s="6"/>
      <c r="HC153" s="6"/>
      <c r="HD153" s="6"/>
      <c r="HE153" s="6"/>
      <c r="HF153" s="6"/>
      <c r="HG153" s="5"/>
      <c r="HH153" s="5"/>
      <c r="HI153" s="5"/>
      <c r="HJ153" s="5"/>
      <c r="HK153" s="5"/>
      <c r="HL153" s="5"/>
      <c r="HM153" s="17"/>
      <c r="HN153" s="17"/>
      <c r="HO153" s="17"/>
      <c r="HP153" s="17"/>
      <c r="HQ153" s="17"/>
      <c r="HR153" s="17"/>
      <c r="HS153" s="4"/>
      <c r="HT153" s="4"/>
      <c r="HU153" s="4"/>
      <c r="HV153" s="4"/>
      <c r="HW153" s="4"/>
      <c r="HX153" s="4"/>
      <c r="HY153" s="18"/>
    </row>
    <row r="154" spans="207:233" x14ac:dyDescent="0.25">
      <c r="GY154" s="2"/>
      <c r="GZ154" s="6"/>
      <c r="HA154" s="6"/>
      <c r="HB154" s="6"/>
      <c r="HC154" s="6"/>
      <c r="HD154" s="6"/>
      <c r="HE154" s="6"/>
      <c r="HF154" s="6"/>
      <c r="HG154" s="5"/>
      <c r="HH154" s="5"/>
      <c r="HI154" s="5"/>
      <c r="HJ154" s="5"/>
      <c r="HK154" s="5"/>
      <c r="HL154" s="5"/>
      <c r="HM154" s="17"/>
      <c r="HN154" s="17"/>
      <c r="HO154" s="17"/>
      <c r="HP154" s="17"/>
      <c r="HQ154" s="17"/>
      <c r="HR154" s="17"/>
      <c r="HS154" s="4"/>
      <c r="HT154" s="4"/>
      <c r="HU154" s="4"/>
      <c r="HV154" s="4"/>
      <c r="HW154" s="4"/>
      <c r="HX154" s="4"/>
      <c r="HY154" s="18"/>
    </row>
    <row r="155" spans="207:233" x14ac:dyDescent="0.25">
      <c r="GY155" s="2"/>
      <c r="GZ155" s="6"/>
      <c r="HA155" s="6"/>
      <c r="HB155" s="6"/>
      <c r="HC155" s="6"/>
      <c r="HD155" s="6"/>
      <c r="HE155" s="6"/>
      <c r="HF155" s="6"/>
      <c r="HG155" s="5"/>
      <c r="HH155" s="5"/>
      <c r="HI155" s="5"/>
      <c r="HJ155" s="5"/>
      <c r="HK155" s="5"/>
      <c r="HL155" s="5"/>
      <c r="HM155" s="17"/>
      <c r="HN155" s="17"/>
      <c r="HO155" s="17"/>
      <c r="HP155" s="17"/>
      <c r="HQ155" s="17"/>
      <c r="HR155" s="17"/>
      <c r="HS155" s="4"/>
      <c r="HT155" s="4"/>
      <c r="HU155" s="4"/>
      <c r="HV155" s="4"/>
      <c r="HW155" s="4"/>
      <c r="HX155" s="4"/>
      <c r="HY155" s="18"/>
    </row>
    <row r="156" spans="207:233" x14ac:dyDescent="0.25">
      <c r="GY156" s="2"/>
      <c r="GZ156" s="6"/>
      <c r="HA156" s="6"/>
      <c r="HB156" s="6"/>
      <c r="HC156" s="6"/>
      <c r="HD156" s="6"/>
      <c r="HE156" s="6"/>
      <c r="HF156" s="6"/>
      <c r="HG156" s="5"/>
      <c r="HH156" s="5"/>
      <c r="HI156" s="5"/>
      <c r="HJ156" s="5"/>
      <c r="HK156" s="5"/>
      <c r="HL156" s="5"/>
      <c r="HM156" s="17"/>
      <c r="HN156" s="17"/>
      <c r="HO156" s="17"/>
      <c r="HP156" s="17"/>
      <c r="HQ156" s="17"/>
      <c r="HR156" s="17"/>
      <c r="HS156" s="4"/>
      <c r="HT156" s="4"/>
      <c r="HU156" s="4"/>
      <c r="HV156" s="4"/>
      <c r="HW156" s="4"/>
      <c r="HX156" s="4"/>
      <c r="HY156" s="18"/>
    </row>
    <row r="157" spans="207:233" x14ac:dyDescent="0.25">
      <c r="GY157" s="2"/>
      <c r="GZ157" s="6"/>
      <c r="HA157" s="6"/>
      <c r="HB157" s="6"/>
      <c r="HC157" s="6"/>
      <c r="HD157" s="6"/>
      <c r="HE157" s="6"/>
      <c r="HF157" s="6"/>
      <c r="HG157" s="5"/>
      <c r="HH157" s="5"/>
      <c r="HI157" s="5"/>
      <c r="HJ157" s="5"/>
      <c r="HK157" s="5"/>
      <c r="HL157" s="5"/>
      <c r="HM157" s="17"/>
      <c r="HN157" s="17"/>
      <c r="HO157" s="17"/>
      <c r="HP157" s="17"/>
      <c r="HQ157" s="17"/>
      <c r="HR157" s="17"/>
      <c r="HS157" s="4"/>
      <c r="HT157" s="4"/>
      <c r="HU157" s="4"/>
      <c r="HV157" s="4"/>
      <c r="HW157" s="4"/>
      <c r="HX157" s="4"/>
      <c r="HY157" s="18"/>
    </row>
    <row r="158" spans="207:233" x14ac:dyDescent="0.25">
      <c r="GY158" s="2"/>
      <c r="GZ158" s="6"/>
      <c r="HA158" s="6"/>
      <c r="HB158" s="6"/>
      <c r="HC158" s="6"/>
      <c r="HD158" s="6"/>
      <c r="HE158" s="6"/>
      <c r="HF158" s="6"/>
      <c r="HG158" s="5"/>
      <c r="HH158" s="5"/>
      <c r="HI158" s="5"/>
      <c r="HJ158" s="5"/>
      <c r="HK158" s="5"/>
      <c r="HL158" s="5"/>
      <c r="HM158" s="17"/>
      <c r="HN158" s="17"/>
      <c r="HO158" s="17"/>
      <c r="HP158" s="17"/>
      <c r="HQ158" s="17"/>
      <c r="HR158" s="17"/>
      <c r="HS158" s="4"/>
      <c r="HT158" s="4"/>
      <c r="HU158" s="4"/>
      <c r="HV158" s="4"/>
      <c r="HW158" s="4"/>
      <c r="HX158" s="4"/>
      <c r="HY158" s="18"/>
    </row>
    <row r="159" spans="207:233" x14ac:dyDescent="0.25">
      <c r="GY159" s="2"/>
      <c r="GZ159" s="6"/>
      <c r="HA159" s="6"/>
      <c r="HB159" s="6"/>
      <c r="HC159" s="6"/>
      <c r="HD159" s="6"/>
      <c r="HE159" s="6"/>
      <c r="HF159" s="6"/>
      <c r="HG159" s="5"/>
      <c r="HH159" s="5"/>
      <c r="HI159" s="5"/>
      <c r="HJ159" s="5"/>
      <c r="HK159" s="5"/>
      <c r="HL159" s="5"/>
      <c r="HM159" s="17"/>
      <c r="HN159" s="17"/>
      <c r="HO159" s="17"/>
      <c r="HP159" s="17"/>
      <c r="HQ159" s="17"/>
      <c r="HR159" s="17"/>
      <c r="HS159" s="4"/>
      <c r="HT159" s="4"/>
      <c r="HU159" s="4"/>
      <c r="HV159" s="4"/>
      <c r="HW159" s="4"/>
      <c r="HX159" s="4"/>
      <c r="HY159" s="18"/>
    </row>
    <row r="160" spans="207:233" x14ac:dyDescent="0.25">
      <c r="GY160" s="2"/>
      <c r="GZ160" s="6"/>
      <c r="HA160" s="6"/>
      <c r="HB160" s="6"/>
      <c r="HC160" s="6"/>
      <c r="HD160" s="6"/>
      <c r="HE160" s="6"/>
      <c r="HF160" s="6"/>
      <c r="HG160" s="5"/>
      <c r="HH160" s="5"/>
      <c r="HI160" s="5"/>
      <c r="HJ160" s="5"/>
      <c r="HK160" s="5"/>
      <c r="HL160" s="5"/>
      <c r="HM160" s="17"/>
      <c r="HN160" s="17"/>
      <c r="HO160" s="17"/>
      <c r="HP160" s="17"/>
      <c r="HQ160" s="17"/>
      <c r="HR160" s="17"/>
      <c r="HS160" s="4"/>
      <c r="HT160" s="4"/>
      <c r="HU160" s="4"/>
      <c r="HV160" s="4"/>
      <c r="HW160" s="4"/>
      <c r="HX160" s="4"/>
      <c r="HY160" s="18"/>
    </row>
    <row r="161" spans="207:233" x14ac:dyDescent="0.25">
      <c r="GY161" s="2"/>
      <c r="GZ161" s="6"/>
      <c r="HA161" s="6"/>
      <c r="HB161" s="6"/>
      <c r="HC161" s="6"/>
      <c r="HD161" s="6"/>
      <c r="HE161" s="6"/>
      <c r="HF161" s="6"/>
      <c r="HG161" s="5"/>
      <c r="HH161" s="5"/>
      <c r="HI161" s="5"/>
      <c r="HJ161" s="5"/>
      <c r="HK161" s="5"/>
      <c r="HL161" s="5"/>
      <c r="HM161" s="17"/>
      <c r="HN161" s="17"/>
      <c r="HO161" s="17"/>
      <c r="HP161" s="17"/>
      <c r="HQ161" s="17"/>
      <c r="HR161" s="17"/>
      <c r="HS161" s="4"/>
      <c r="HT161" s="4"/>
      <c r="HU161" s="4"/>
      <c r="HV161" s="4"/>
      <c r="HW161" s="4"/>
      <c r="HX161" s="4"/>
      <c r="HY161" s="18"/>
    </row>
    <row r="162" spans="207:233" x14ac:dyDescent="0.25">
      <c r="GY162" s="2"/>
      <c r="GZ162" s="6"/>
      <c r="HA162" s="6"/>
      <c r="HB162" s="6"/>
      <c r="HC162" s="6"/>
      <c r="HD162" s="6"/>
      <c r="HE162" s="6"/>
      <c r="HF162" s="6"/>
      <c r="HG162" s="5"/>
      <c r="HH162" s="5"/>
      <c r="HI162" s="5"/>
      <c r="HJ162" s="5"/>
      <c r="HK162" s="5"/>
      <c r="HL162" s="5"/>
      <c r="HM162" s="17"/>
      <c r="HN162" s="17"/>
      <c r="HO162" s="17"/>
      <c r="HP162" s="17"/>
      <c r="HQ162" s="17"/>
      <c r="HR162" s="17"/>
      <c r="HS162" s="4"/>
      <c r="HT162" s="4"/>
      <c r="HU162" s="4"/>
      <c r="HV162" s="4"/>
      <c r="HW162" s="4"/>
      <c r="HX162" s="4"/>
      <c r="HY162" s="18"/>
    </row>
    <row r="163" spans="207:233" x14ac:dyDescent="0.25">
      <c r="GY163" s="2"/>
      <c r="GZ163" s="6"/>
      <c r="HA163" s="6"/>
      <c r="HB163" s="6"/>
      <c r="HC163" s="6"/>
      <c r="HD163" s="6"/>
      <c r="HE163" s="6"/>
      <c r="HF163" s="6"/>
      <c r="HG163" s="5"/>
      <c r="HH163" s="5"/>
      <c r="HI163" s="5"/>
      <c r="HJ163" s="5"/>
      <c r="HK163" s="5"/>
      <c r="HL163" s="5"/>
      <c r="HM163" s="17"/>
      <c r="HN163" s="17"/>
      <c r="HO163" s="17"/>
      <c r="HP163" s="17"/>
      <c r="HQ163" s="17"/>
      <c r="HR163" s="17"/>
      <c r="HS163" s="4"/>
      <c r="HT163" s="4"/>
      <c r="HU163" s="4"/>
      <c r="HV163" s="4"/>
      <c r="HW163" s="4"/>
      <c r="HX163" s="4"/>
      <c r="HY163" s="18"/>
    </row>
    <row r="164" spans="207:233" x14ac:dyDescent="0.25">
      <c r="GY164" s="2"/>
      <c r="GZ164" s="6"/>
      <c r="HA164" s="6"/>
      <c r="HB164" s="6"/>
      <c r="HC164" s="6"/>
      <c r="HD164" s="6"/>
      <c r="HE164" s="6"/>
      <c r="HF164" s="6"/>
      <c r="HG164" s="5"/>
      <c r="HH164" s="5"/>
      <c r="HI164" s="5"/>
      <c r="HJ164" s="5"/>
      <c r="HK164" s="5"/>
      <c r="HL164" s="5"/>
      <c r="HM164" s="17"/>
      <c r="HN164" s="17"/>
      <c r="HO164" s="17"/>
      <c r="HP164" s="17"/>
      <c r="HQ164" s="17"/>
      <c r="HR164" s="17"/>
      <c r="HS164" s="4"/>
      <c r="HT164" s="4"/>
      <c r="HU164" s="4"/>
      <c r="HV164" s="4"/>
      <c r="HW164" s="4"/>
      <c r="HX164" s="4"/>
      <c r="HY164" s="18"/>
    </row>
    <row r="165" spans="207:233" x14ac:dyDescent="0.25">
      <c r="GY165" s="2"/>
      <c r="GZ165" s="6"/>
      <c r="HA165" s="6"/>
      <c r="HB165" s="6"/>
      <c r="HC165" s="6"/>
      <c r="HD165" s="6"/>
      <c r="HE165" s="6"/>
      <c r="HF165" s="6"/>
      <c r="HG165" s="5"/>
      <c r="HH165" s="5"/>
      <c r="HI165" s="5"/>
      <c r="HJ165" s="5"/>
      <c r="HK165" s="5"/>
      <c r="HL165" s="5"/>
      <c r="HM165" s="17"/>
      <c r="HN165" s="17"/>
      <c r="HO165" s="17"/>
      <c r="HP165" s="17"/>
      <c r="HQ165" s="17"/>
      <c r="HR165" s="17"/>
      <c r="HS165" s="4"/>
      <c r="HT165" s="4"/>
      <c r="HU165" s="4"/>
      <c r="HV165" s="4"/>
      <c r="HW165" s="4"/>
      <c r="HX165" s="4"/>
      <c r="HY165" s="18"/>
    </row>
    <row r="166" spans="207:233" x14ac:dyDescent="0.25">
      <c r="GY166" s="2"/>
      <c r="GZ166" s="6"/>
      <c r="HA166" s="6"/>
      <c r="HB166" s="6"/>
      <c r="HC166" s="6"/>
      <c r="HD166" s="6"/>
      <c r="HE166" s="6"/>
      <c r="HF166" s="6"/>
      <c r="HG166" s="5"/>
      <c r="HH166" s="5"/>
      <c r="HI166" s="5"/>
      <c r="HJ166" s="5"/>
      <c r="HK166" s="5"/>
      <c r="HL166" s="5"/>
      <c r="HM166" s="17"/>
      <c r="HN166" s="17"/>
      <c r="HO166" s="17"/>
      <c r="HP166" s="17"/>
      <c r="HQ166" s="17"/>
      <c r="HR166" s="17"/>
      <c r="HS166" s="4"/>
      <c r="HT166" s="4"/>
      <c r="HU166" s="4"/>
      <c r="HV166" s="4"/>
      <c r="HW166" s="4"/>
      <c r="HX166" s="4"/>
      <c r="HY166" s="18"/>
    </row>
    <row r="167" spans="207:233" x14ac:dyDescent="0.25">
      <c r="GY167" s="2"/>
      <c r="GZ167" s="6"/>
      <c r="HA167" s="6"/>
      <c r="HB167" s="6"/>
      <c r="HC167" s="6"/>
      <c r="HD167" s="6"/>
      <c r="HE167" s="6"/>
      <c r="HF167" s="6"/>
      <c r="HG167" s="5"/>
      <c r="HH167" s="5"/>
      <c r="HI167" s="5"/>
      <c r="HJ167" s="5"/>
      <c r="HK167" s="5"/>
      <c r="HL167" s="5"/>
      <c r="HM167" s="17"/>
      <c r="HN167" s="17"/>
      <c r="HO167" s="17"/>
      <c r="HP167" s="17"/>
      <c r="HQ167" s="17"/>
      <c r="HR167" s="17"/>
      <c r="HS167" s="4"/>
      <c r="HT167" s="4"/>
      <c r="HU167" s="4"/>
      <c r="HV167" s="4"/>
      <c r="HW167" s="4"/>
      <c r="HX167" s="4"/>
      <c r="HY167" s="18"/>
    </row>
    <row r="168" spans="207:233" x14ac:dyDescent="0.25">
      <c r="GY168" s="2"/>
      <c r="GZ168" s="6"/>
      <c r="HA168" s="6"/>
      <c r="HB168" s="6"/>
      <c r="HC168" s="6"/>
      <c r="HD168" s="6"/>
      <c r="HE168" s="6"/>
      <c r="HF168" s="6"/>
      <c r="HG168" s="5"/>
      <c r="HH168" s="5"/>
      <c r="HI168" s="5"/>
      <c r="HJ168" s="5"/>
      <c r="HK168" s="5"/>
      <c r="HL168" s="5"/>
      <c r="HM168" s="17"/>
      <c r="HN168" s="17"/>
      <c r="HO168" s="17"/>
      <c r="HP168" s="17"/>
      <c r="HQ168" s="17"/>
      <c r="HR168" s="17"/>
      <c r="HS168" s="4"/>
      <c r="HT168" s="4"/>
      <c r="HU168" s="4"/>
      <c r="HV168" s="4"/>
      <c r="HW168" s="4"/>
      <c r="HX168" s="4"/>
      <c r="HY168" s="18"/>
    </row>
    <row r="169" spans="207:233" x14ac:dyDescent="0.25">
      <c r="GY169" s="2"/>
      <c r="GZ169" s="6"/>
      <c r="HA169" s="6"/>
      <c r="HB169" s="6"/>
      <c r="HC169" s="6"/>
      <c r="HD169" s="6"/>
      <c r="HE169" s="6"/>
      <c r="HF169" s="6"/>
      <c r="HG169" s="5"/>
      <c r="HH169" s="5"/>
      <c r="HI169" s="5"/>
      <c r="HJ169" s="5"/>
      <c r="HK169" s="5"/>
      <c r="HL169" s="5"/>
      <c r="HM169" s="17"/>
      <c r="HN169" s="17"/>
      <c r="HO169" s="17"/>
      <c r="HP169" s="17"/>
      <c r="HQ169" s="17"/>
      <c r="HR169" s="17"/>
      <c r="HS169" s="4"/>
      <c r="HT169" s="4"/>
      <c r="HU169" s="4"/>
      <c r="HV169" s="4"/>
      <c r="HW169" s="4"/>
      <c r="HX169" s="4"/>
      <c r="HY169" s="18"/>
    </row>
    <row r="170" spans="207:233" x14ac:dyDescent="0.25">
      <c r="GY170" s="2"/>
      <c r="GZ170" s="6"/>
      <c r="HA170" s="6"/>
      <c r="HB170" s="6"/>
      <c r="HC170" s="6"/>
      <c r="HD170" s="6"/>
      <c r="HE170" s="6"/>
      <c r="HF170" s="6"/>
      <c r="HG170" s="5"/>
      <c r="HH170" s="5"/>
      <c r="HI170" s="5"/>
      <c r="HJ170" s="5"/>
      <c r="HK170" s="5"/>
      <c r="HL170" s="5"/>
      <c r="HM170" s="17"/>
      <c r="HN170" s="17"/>
      <c r="HO170" s="17"/>
      <c r="HP170" s="17"/>
      <c r="HQ170" s="17"/>
      <c r="HR170" s="17"/>
      <c r="HS170" s="4"/>
      <c r="HT170" s="4"/>
      <c r="HU170" s="4"/>
      <c r="HV170" s="4"/>
      <c r="HW170" s="4"/>
      <c r="HX170" s="4"/>
      <c r="HY170" s="18"/>
    </row>
    <row r="171" spans="207:233" x14ac:dyDescent="0.25">
      <c r="GY171" s="2"/>
      <c r="GZ171" s="6"/>
      <c r="HA171" s="6"/>
      <c r="HB171" s="6"/>
      <c r="HC171" s="6"/>
      <c r="HD171" s="6"/>
      <c r="HE171" s="6"/>
      <c r="HF171" s="6"/>
      <c r="HG171" s="5"/>
      <c r="HH171" s="5"/>
      <c r="HI171" s="5"/>
      <c r="HJ171" s="5"/>
      <c r="HK171" s="5"/>
      <c r="HL171" s="5"/>
      <c r="HM171" s="17"/>
      <c r="HN171" s="17"/>
      <c r="HO171" s="17"/>
      <c r="HP171" s="17"/>
      <c r="HQ171" s="17"/>
      <c r="HR171" s="17"/>
      <c r="HS171" s="4"/>
      <c r="HT171" s="4"/>
      <c r="HU171" s="4"/>
      <c r="HV171" s="4"/>
      <c r="HW171" s="4"/>
      <c r="HX171" s="4"/>
      <c r="HY171" s="18"/>
    </row>
    <row r="172" spans="207:233" x14ac:dyDescent="0.25">
      <c r="GY172" s="2"/>
      <c r="GZ172" s="6"/>
      <c r="HA172" s="6"/>
      <c r="HB172" s="6"/>
      <c r="HC172" s="6"/>
      <c r="HD172" s="6"/>
      <c r="HE172" s="6"/>
      <c r="HF172" s="6"/>
      <c r="HG172" s="5"/>
      <c r="HH172" s="5"/>
      <c r="HI172" s="5"/>
      <c r="HJ172" s="5"/>
      <c r="HK172" s="5"/>
      <c r="HL172" s="5"/>
      <c r="HM172" s="17"/>
      <c r="HN172" s="17"/>
      <c r="HO172" s="17"/>
      <c r="HP172" s="17"/>
      <c r="HQ172" s="17"/>
      <c r="HR172" s="17"/>
      <c r="HS172" s="4"/>
      <c r="HT172" s="4"/>
      <c r="HU172" s="4"/>
      <c r="HV172" s="4"/>
      <c r="HW172" s="4"/>
      <c r="HX172" s="4"/>
      <c r="HY172" s="18"/>
    </row>
    <row r="173" spans="207:233" x14ac:dyDescent="0.25">
      <c r="GY173" s="2"/>
      <c r="GZ173" s="6"/>
      <c r="HA173" s="6"/>
      <c r="HB173" s="6"/>
      <c r="HC173" s="6"/>
      <c r="HD173" s="6"/>
      <c r="HE173" s="6"/>
      <c r="HF173" s="6"/>
      <c r="HG173" s="5"/>
      <c r="HH173" s="5"/>
      <c r="HI173" s="5"/>
      <c r="HJ173" s="5"/>
      <c r="HK173" s="5"/>
      <c r="HL173" s="5"/>
      <c r="HM173" s="17"/>
      <c r="HN173" s="17"/>
      <c r="HO173" s="17"/>
      <c r="HP173" s="17"/>
      <c r="HQ173" s="17"/>
      <c r="HR173" s="17"/>
      <c r="HS173" s="4"/>
      <c r="HT173" s="4"/>
      <c r="HU173" s="4"/>
      <c r="HV173" s="4"/>
      <c r="HW173" s="4"/>
      <c r="HX173" s="4"/>
      <c r="HY173" s="18"/>
    </row>
    <row r="174" spans="207:233" x14ac:dyDescent="0.25">
      <c r="GY174" s="2"/>
      <c r="GZ174" s="6"/>
      <c r="HA174" s="6"/>
      <c r="HB174" s="6"/>
      <c r="HC174" s="6"/>
      <c r="HD174" s="6"/>
      <c r="HE174" s="6"/>
      <c r="HF174" s="6"/>
      <c r="HG174" s="5"/>
      <c r="HH174" s="5"/>
      <c r="HI174" s="5"/>
      <c r="HJ174" s="5"/>
      <c r="HK174" s="5"/>
      <c r="HL174" s="5"/>
      <c r="HM174" s="17"/>
      <c r="HN174" s="17"/>
      <c r="HO174" s="17"/>
      <c r="HP174" s="17"/>
      <c r="HQ174" s="17"/>
      <c r="HR174" s="17"/>
      <c r="HS174" s="4"/>
      <c r="HT174" s="4"/>
      <c r="HU174" s="4"/>
      <c r="HV174" s="4"/>
      <c r="HW174" s="4"/>
      <c r="HX174" s="4"/>
      <c r="HY174" s="18"/>
    </row>
    <row r="175" spans="207:233" x14ac:dyDescent="0.25">
      <c r="GY175" s="2"/>
      <c r="GZ175" s="6"/>
      <c r="HA175" s="6"/>
      <c r="HB175" s="6"/>
      <c r="HC175" s="6"/>
      <c r="HD175" s="6"/>
      <c r="HE175" s="6"/>
      <c r="HF175" s="6"/>
      <c r="HG175" s="5"/>
      <c r="HH175" s="5"/>
      <c r="HI175" s="5"/>
      <c r="HJ175" s="5"/>
      <c r="HK175" s="5"/>
      <c r="HL175" s="5"/>
      <c r="HM175" s="17"/>
      <c r="HN175" s="17"/>
      <c r="HO175" s="17"/>
      <c r="HP175" s="17"/>
      <c r="HQ175" s="17"/>
      <c r="HR175" s="17"/>
      <c r="HS175" s="4"/>
      <c r="HT175" s="4"/>
      <c r="HU175" s="4"/>
      <c r="HV175" s="4"/>
      <c r="HW175" s="4"/>
      <c r="HX175" s="4"/>
      <c r="HY175" s="18"/>
    </row>
    <row r="176" spans="207:233" x14ac:dyDescent="0.25">
      <c r="GY176" s="2"/>
      <c r="GZ176" s="6"/>
      <c r="HA176" s="6"/>
      <c r="HB176" s="6"/>
      <c r="HC176" s="6"/>
      <c r="HD176" s="6"/>
      <c r="HE176" s="6"/>
      <c r="HF176" s="6"/>
      <c r="HG176" s="5"/>
      <c r="HH176" s="5"/>
      <c r="HI176" s="5"/>
      <c r="HJ176" s="5"/>
      <c r="HK176" s="5"/>
      <c r="HL176" s="5"/>
      <c r="HM176" s="17"/>
      <c r="HN176" s="17"/>
      <c r="HO176" s="17"/>
      <c r="HP176" s="17"/>
      <c r="HQ176" s="17"/>
      <c r="HR176" s="17"/>
      <c r="HS176" s="4"/>
      <c r="HT176" s="4"/>
      <c r="HU176" s="4"/>
      <c r="HV176" s="4"/>
      <c r="HW176" s="4"/>
      <c r="HX176" s="4"/>
      <c r="HY176" s="18"/>
    </row>
    <row r="177" spans="207:233" x14ac:dyDescent="0.25">
      <c r="GY177" s="2"/>
      <c r="GZ177" s="6"/>
      <c r="HA177" s="6"/>
      <c r="HB177" s="6"/>
      <c r="HC177" s="6"/>
      <c r="HD177" s="6"/>
      <c r="HE177" s="6"/>
      <c r="HF177" s="6"/>
      <c r="HG177" s="5"/>
      <c r="HH177" s="5"/>
      <c r="HI177" s="5"/>
      <c r="HJ177" s="5"/>
      <c r="HK177" s="5"/>
      <c r="HL177" s="5"/>
      <c r="HM177" s="17"/>
      <c r="HN177" s="17"/>
      <c r="HO177" s="17"/>
      <c r="HP177" s="17"/>
      <c r="HQ177" s="17"/>
      <c r="HR177" s="17"/>
      <c r="HS177" s="4"/>
      <c r="HT177" s="4"/>
      <c r="HU177" s="4"/>
      <c r="HV177" s="4"/>
      <c r="HW177" s="4"/>
      <c r="HX177" s="4"/>
      <c r="HY177" s="18"/>
    </row>
    <row r="178" spans="207:233" x14ac:dyDescent="0.25">
      <c r="GY178" s="2"/>
      <c r="GZ178" s="6"/>
      <c r="HA178" s="6"/>
      <c r="HB178" s="6"/>
      <c r="HC178" s="6"/>
      <c r="HD178" s="6"/>
      <c r="HE178" s="6"/>
      <c r="HF178" s="6"/>
      <c r="HG178" s="5"/>
      <c r="HH178" s="5"/>
      <c r="HI178" s="5"/>
      <c r="HJ178" s="5"/>
      <c r="HK178" s="5"/>
      <c r="HL178" s="5"/>
      <c r="HM178" s="17"/>
      <c r="HN178" s="17"/>
      <c r="HO178" s="17"/>
      <c r="HP178" s="17"/>
      <c r="HQ178" s="17"/>
      <c r="HR178" s="17"/>
      <c r="HS178" s="4"/>
      <c r="HT178" s="4"/>
      <c r="HU178" s="4"/>
      <c r="HV178" s="4"/>
      <c r="HW178" s="4"/>
      <c r="HX178" s="4"/>
      <c r="HY178" s="18"/>
    </row>
    <row r="179" spans="207:233" x14ac:dyDescent="0.25">
      <c r="GY179" s="2"/>
      <c r="GZ179" s="6"/>
      <c r="HA179" s="6"/>
      <c r="HB179" s="6"/>
      <c r="HC179" s="6"/>
      <c r="HD179" s="6"/>
      <c r="HE179" s="6"/>
      <c r="HF179" s="6"/>
      <c r="HG179" s="5"/>
      <c r="HH179" s="5"/>
      <c r="HI179" s="5"/>
      <c r="HJ179" s="5"/>
      <c r="HK179" s="5"/>
      <c r="HL179" s="5"/>
      <c r="HM179" s="17"/>
      <c r="HN179" s="17"/>
      <c r="HO179" s="17"/>
      <c r="HP179" s="17"/>
      <c r="HQ179" s="17"/>
      <c r="HR179" s="17"/>
      <c r="HS179" s="4"/>
      <c r="HT179" s="4"/>
      <c r="HU179" s="4"/>
      <c r="HV179" s="4"/>
      <c r="HW179" s="4"/>
      <c r="HX179" s="4"/>
      <c r="HY179" s="18"/>
    </row>
    <row r="180" spans="207:233" x14ac:dyDescent="0.25">
      <c r="GY180" s="2"/>
      <c r="GZ180" s="6"/>
      <c r="HA180" s="6"/>
      <c r="HB180" s="6"/>
      <c r="HC180" s="6"/>
      <c r="HD180" s="6"/>
      <c r="HE180" s="6"/>
      <c r="HF180" s="6"/>
      <c r="HG180" s="5"/>
      <c r="HH180" s="5"/>
      <c r="HI180" s="5"/>
      <c r="HJ180" s="5"/>
      <c r="HK180" s="5"/>
      <c r="HL180" s="5"/>
      <c r="HM180" s="17"/>
      <c r="HN180" s="17"/>
      <c r="HO180" s="17"/>
      <c r="HP180" s="17"/>
      <c r="HQ180" s="17"/>
      <c r="HR180" s="17"/>
      <c r="HS180" s="4"/>
      <c r="HT180" s="4"/>
      <c r="HU180" s="4"/>
      <c r="HV180" s="4"/>
      <c r="HW180" s="4"/>
      <c r="HX180" s="4"/>
      <c r="HY180" s="18"/>
    </row>
    <row r="181" spans="207:233" x14ac:dyDescent="0.25">
      <c r="GY181" s="2"/>
      <c r="GZ181" s="6"/>
      <c r="HA181" s="6"/>
      <c r="HB181" s="6"/>
      <c r="HC181" s="6"/>
      <c r="HD181" s="6"/>
      <c r="HE181" s="6"/>
      <c r="HF181" s="6"/>
      <c r="HG181" s="5"/>
      <c r="HH181" s="5"/>
      <c r="HI181" s="5"/>
      <c r="HJ181" s="5"/>
      <c r="HK181" s="5"/>
      <c r="HL181" s="5"/>
      <c r="HM181" s="17"/>
      <c r="HN181" s="17"/>
      <c r="HO181" s="17"/>
      <c r="HP181" s="17"/>
      <c r="HQ181" s="17"/>
      <c r="HR181" s="17"/>
      <c r="HS181" s="4"/>
      <c r="HT181" s="4"/>
      <c r="HU181" s="4"/>
      <c r="HV181" s="4"/>
      <c r="HW181" s="4"/>
      <c r="HX181" s="4"/>
      <c r="HY181" s="18"/>
    </row>
    <row r="182" spans="207:233" x14ac:dyDescent="0.25">
      <c r="GY182" s="2"/>
      <c r="GZ182" s="6"/>
      <c r="HA182" s="6"/>
      <c r="HB182" s="6"/>
      <c r="HC182" s="6"/>
      <c r="HD182" s="6"/>
      <c r="HE182" s="6"/>
      <c r="HF182" s="6"/>
      <c r="HG182" s="5"/>
      <c r="HH182" s="5"/>
      <c r="HI182" s="5"/>
      <c r="HJ182" s="5"/>
      <c r="HK182" s="5"/>
      <c r="HL182" s="5"/>
      <c r="HM182" s="17"/>
      <c r="HN182" s="17"/>
      <c r="HO182" s="17"/>
      <c r="HP182" s="17"/>
      <c r="HQ182" s="17"/>
      <c r="HR182" s="17"/>
      <c r="HS182" s="4"/>
      <c r="HT182" s="4"/>
      <c r="HU182" s="4"/>
      <c r="HV182" s="4"/>
      <c r="HW182" s="4"/>
      <c r="HX182" s="4"/>
      <c r="HY182" s="18"/>
    </row>
    <row r="183" spans="207:233" x14ac:dyDescent="0.25">
      <c r="GY183" s="2"/>
      <c r="GZ183" s="6"/>
      <c r="HA183" s="6"/>
      <c r="HB183" s="6"/>
      <c r="HC183" s="6"/>
      <c r="HD183" s="6"/>
      <c r="HE183" s="6"/>
      <c r="HF183" s="6"/>
      <c r="HG183" s="5"/>
      <c r="HH183" s="5"/>
      <c r="HI183" s="5"/>
      <c r="HJ183" s="5"/>
      <c r="HK183" s="5"/>
      <c r="HL183" s="5"/>
      <c r="HM183" s="17"/>
      <c r="HN183" s="17"/>
      <c r="HO183" s="17"/>
      <c r="HP183" s="17"/>
      <c r="HQ183" s="17"/>
      <c r="HR183" s="17"/>
      <c r="HS183" s="4"/>
      <c r="HT183" s="4"/>
      <c r="HU183" s="4"/>
      <c r="HV183" s="4"/>
      <c r="HW183" s="4"/>
      <c r="HX183" s="4"/>
      <c r="HY183" s="18"/>
    </row>
    <row r="184" spans="207:233" x14ac:dyDescent="0.25">
      <c r="GY184" s="2"/>
      <c r="GZ184" s="6"/>
      <c r="HA184" s="6"/>
      <c r="HB184" s="6"/>
      <c r="HC184" s="6"/>
      <c r="HD184" s="6"/>
      <c r="HE184" s="6"/>
      <c r="HF184" s="6"/>
      <c r="HG184" s="5"/>
      <c r="HH184" s="5"/>
      <c r="HI184" s="5"/>
      <c r="HJ184" s="5"/>
      <c r="HK184" s="5"/>
      <c r="HL184" s="5"/>
      <c r="HM184" s="17"/>
      <c r="HN184" s="17"/>
      <c r="HO184" s="17"/>
      <c r="HP184" s="17"/>
      <c r="HQ184" s="17"/>
      <c r="HR184" s="17"/>
      <c r="HS184" s="4"/>
      <c r="HT184" s="4"/>
      <c r="HU184" s="4"/>
      <c r="HV184" s="4"/>
      <c r="HW184" s="4"/>
      <c r="HX184" s="4"/>
      <c r="HY184" s="18"/>
    </row>
    <row r="185" spans="207:233" x14ac:dyDescent="0.25">
      <c r="GY185" s="2"/>
      <c r="GZ185" s="6"/>
      <c r="HA185" s="6"/>
      <c r="HB185" s="6"/>
      <c r="HC185" s="6"/>
      <c r="HD185" s="6"/>
      <c r="HE185" s="6"/>
      <c r="HF185" s="6"/>
      <c r="HG185" s="5"/>
      <c r="HH185" s="5"/>
      <c r="HI185" s="5"/>
      <c r="HJ185" s="5"/>
      <c r="HK185" s="5"/>
      <c r="HL185" s="5"/>
      <c r="HM185" s="17"/>
      <c r="HN185" s="17"/>
      <c r="HO185" s="17"/>
      <c r="HP185" s="17"/>
      <c r="HQ185" s="17"/>
      <c r="HR185" s="17"/>
      <c r="HS185" s="4"/>
      <c r="HT185" s="4"/>
      <c r="HU185" s="4"/>
      <c r="HV185" s="4"/>
      <c r="HW185" s="4"/>
      <c r="HX185" s="4"/>
      <c r="HY185" s="18"/>
    </row>
    <row r="186" spans="207:233" x14ac:dyDescent="0.25">
      <c r="GY186" s="2"/>
      <c r="GZ186" s="6"/>
      <c r="HA186" s="6"/>
      <c r="HB186" s="6"/>
      <c r="HC186" s="6"/>
      <c r="HD186" s="6"/>
      <c r="HE186" s="6"/>
      <c r="HF186" s="6"/>
      <c r="HG186" s="5"/>
      <c r="HH186" s="5"/>
      <c r="HI186" s="5"/>
      <c r="HJ186" s="5"/>
      <c r="HK186" s="5"/>
      <c r="HL186" s="5"/>
      <c r="HM186" s="17"/>
      <c r="HN186" s="17"/>
      <c r="HO186" s="17"/>
      <c r="HP186" s="17"/>
      <c r="HQ186" s="17"/>
      <c r="HR186" s="17"/>
      <c r="HS186" s="4"/>
      <c r="HT186" s="4"/>
      <c r="HU186" s="4"/>
      <c r="HV186" s="4"/>
      <c r="HW186" s="4"/>
      <c r="HX186" s="4"/>
      <c r="HY186" s="18"/>
    </row>
    <row r="187" spans="207:233" x14ac:dyDescent="0.25">
      <c r="GY187" s="2"/>
      <c r="GZ187" s="6"/>
      <c r="HA187" s="6"/>
      <c r="HB187" s="6"/>
      <c r="HC187" s="6"/>
      <c r="HD187" s="6"/>
      <c r="HE187" s="6"/>
      <c r="HF187" s="6"/>
      <c r="HG187" s="5"/>
      <c r="HH187" s="5"/>
      <c r="HI187" s="5"/>
      <c r="HJ187" s="5"/>
      <c r="HK187" s="5"/>
      <c r="HL187" s="5"/>
      <c r="HM187" s="17"/>
      <c r="HN187" s="17"/>
      <c r="HO187" s="17"/>
      <c r="HP187" s="17"/>
      <c r="HQ187" s="17"/>
      <c r="HR187" s="17"/>
      <c r="HS187" s="4"/>
      <c r="HT187" s="4"/>
      <c r="HU187" s="4"/>
      <c r="HV187" s="4"/>
      <c r="HW187" s="4"/>
      <c r="HX187" s="4"/>
      <c r="HY187" s="18"/>
    </row>
    <row r="188" spans="207:233" x14ac:dyDescent="0.25">
      <c r="GY188" s="2"/>
      <c r="GZ188" s="6"/>
      <c r="HA188" s="6"/>
      <c r="HB188" s="6"/>
      <c r="HC188" s="6"/>
      <c r="HD188" s="6"/>
      <c r="HE188" s="6"/>
      <c r="HF188" s="6"/>
      <c r="HG188" s="5"/>
      <c r="HH188" s="5"/>
      <c r="HI188" s="5"/>
      <c r="HJ188" s="5"/>
      <c r="HK188" s="5"/>
      <c r="HL188" s="5"/>
      <c r="HM188" s="17"/>
      <c r="HN188" s="17"/>
      <c r="HO188" s="17"/>
      <c r="HP188" s="17"/>
      <c r="HQ188" s="17"/>
      <c r="HR188" s="17"/>
      <c r="HS188" s="4"/>
      <c r="HT188" s="4"/>
      <c r="HU188" s="4"/>
      <c r="HV188" s="4"/>
      <c r="HW188" s="4"/>
      <c r="HX188" s="4"/>
      <c r="HY188" s="18"/>
    </row>
    <row r="189" spans="207:233" x14ac:dyDescent="0.25">
      <c r="GY189" s="2"/>
      <c r="GZ189" s="6"/>
      <c r="HA189" s="6"/>
      <c r="HB189" s="6"/>
      <c r="HC189" s="6"/>
      <c r="HD189" s="6"/>
      <c r="HE189" s="6"/>
      <c r="HF189" s="6"/>
      <c r="HG189" s="5"/>
      <c r="HH189" s="5"/>
      <c r="HI189" s="5"/>
      <c r="HJ189" s="5"/>
      <c r="HK189" s="5"/>
      <c r="HL189" s="5"/>
      <c r="HM189" s="17"/>
      <c r="HN189" s="17"/>
      <c r="HO189" s="17"/>
      <c r="HP189" s="17"/>
      <c r="HQ189" s="17"/>
      <c r="HR189" s="17"/>
      <c r="HS189" s="4"/>
      <c r="HT189" s="4"/>
      <c r="HU189" s="4"/>
      <c r="HV189" s="4"/>
      <c r="HW189" s="4"/>
      <c r="HX189" s="4"/>
      <c r="HY189" s="18"/>
    </row>
    <row r="190" spans="207:233" x14ac:dyDescent="0.25">
      <c r="GY190" s="2"/>
      <c r="GZ190" s="6"/>
      <c r="HA190" s="6"/>
      <c r="HB190" s="6"/>
      <c r="HC190" s="6"/>
      <c r="HD190" s="6"/>
      <c r="HE190" s="6"/>
      <c r="HF190" s="6"/>
      <c r="HG190" s="5"/>
      <c r="HH190" s="5"/>
      <c r="HI190" s="5"/>
      <c r="HJ190" s="5"/>
      <c r="HK190" s="5"/>
      <c r="HL190" s="5"/>
      <c r="HM190" s="17"/>
      <c r="HN190" s="17"/>
      <c r="HO190" s="17"/>
      <c r="HP190" s="17"/>
      <c r="HQ190" s="17"/>
      <c r="HR190" s="17"/>
      <c r="HS190" s="4"/>
      <c r="HT190" s="4"/>
      <c r="HU190" s="4"/>
      <c r="HV190" s="4"/>
      <c r="HW190" s="4"/>
      <c r="HX190" s="4"/>
      <c r="HY190" s="18"/>
    </row>
    <row r="191" spans="207:233" x14ac:dyDescent="0.25">
      <c r="GY191" s="2"/>
      <c r="GZ191" s="6"/>
      <c r="HA191" s="6"/>
      <c r="HB191" s="6"/>
      <c r="HC191" s="6"/>
      <c r="HD191" s="6"/>
      <c r="HE191" s="6"/>
      <c r="HF191" s="6"/>
      <c r="HG191" s="5"/>
      <c r="HH191" s="5"/>
      <c r="HI191" s="5"/>
      <c r="HJ191" s="5"/>
      <c r="HK191" s="5"/>
      <c r="HL191" s="5"/>
      <c r="HM191" s="17"/>
      <c r="HN191" s="17"/>
      <c r="HO191" s="17"/>
      <c r="HP191" s="17"/>
      <c r="HQ191" s="17"/>
      <c r="HR191" s="17"/>
      <c r="HS191" s="4"/>
      <c r="HT191" s="4"/>
      <c r="HU191" s="4"/>
      <c r="HV191" s="4"/>
      <c r="HW191" s="4"/>
      <c r="HX191" s="4"/>
      <c r="HY191" s="18"/>
    </row>
    <row r="192" spans="207:233" x14ac:dyDescent="0.25">
      <c r="GY192" s="2"/>
      <c r="GZ192" s="6"/>
      <c r="HA192" s="6"/>
      <c r="HB192" s="6"/>
      <c r="HC192" s="6"/>
      <c r="HD192" s="6"/>
      <c r="HE192" s="6"/>
      <c r="HF192" s="6"/>
      <c r="HG192" s="5"/>
      <c r="HH192" s="5"/>
      <c r="HI192" s="5"/>
      <c r="HJ192" s="5"/>
      <c r="HK192" s="5"/>
      <c r="HL192" s="5"/>
      <c r="HM192" s="17"/>
      <c r="HN192" s="17"/>
      <c r="HO192" s="17"/>
      <c r="HP192" s="17"/>
      <c r="HQ192" s="17"/>
      <c r="HR192" s="17"/>
      <c r="HS192" s="4"/>
      <c r="HT192" s="4"/>
      <c r="HU192" s="4"/>
      <c r="HV192" s="4"/>
      <c r="HW192" s="4"/>
      <c r="HX192" s="4"/>
      <c r="HY192" s="18"/>
    </row>
    <row r="193" spans="207:233" x14ac:dyDescent="0.25">
      <c r="GY193" s="2"/>
      <c r="GZ193" s="6"/>
      <c r="HA193" s="6"/>
      <c r="HB193" s="6"/>
      <c r="HC193" s="6"/>
      <c r="HD193" s="6"/>
      <c r="HE193" s="6"/>
      <c r="HF193" s="6"/>
      <c r="HG193" s="5"/>
      <c r="HH193" s="5"/>
      <c r="HI193" s="5"/>
      <c r="HJ193" s="5"/>
      <c r="HK193" s="5"/>
      <c r="HL193" s="5"/>
      <c r="HM193" s="17"/>
      <c r="HN193" s="17"/>
      <c r="HO193" s="17"/>
      <c r="HP193" s="17"/>
      <c r="HQ193" s="17"/>
      <c r="HR193" s="17"/>
      <c r="HS193" s="4"/>
      <c r="HT193" s="4"/>
      <c r="HU193" s="4"/>
      <c r="HV193" s="4"/>
      <c r="HW193" s="4"/>
      <c r="HX193" s="4"/>
      <c r="HY193" s="18"/>
    </row>
    <row r="194" spans="207:233" x14ac:dyDescent="0.25">
      <c r="GY194" s="2"/>
      <c r="GZ194" s="6"/>
      <c r="HA194" s="6"/>
      <c r="HB194" s="6"/>
      <c r="HC194" s="6"/>
      <c r="HD194" s="6"/>
      <c r="HE194" s="6"/>
      <c r="HF194" s="6"/>
      <c r="HG194" s="5"/>
      <c r="HH194" s="5"/>
      <c r="HI194" s="5"/>
      <c r="HJ194" s="5"/>
      <c r="HK194" s="5"/>
      <c r="HL194" s="5"/>
      <c r="HM194" s="17"/>
      <c r="HN194" s="17"/>
      <c r="HO194" s="17"/>
      <c r="HP194" s="17"/>
      <c r="HQ194" s="17"/>
      <c r="HR194" s="17"/>
      <c r="HS194" s="4"/>
      <c r="HT194" s="4"/>
      <c r="HU194" s="4"/>
      <c r="HV194" s="4"/>
      <c r="HW194" s="4"/>
      <c r="HX194" s="4"/>
      <c r="HY194" s="18"/>
    </row>
    <row r="195" spans="207:233" x14ac:dyDescent="0.25">
      <c r="GY195" s="2"/>
      <c r="GZ195" s="6"/>
      <c r="HA195" s="6"/>
      <c r="HB195" s="6"/>
      <c r="HC195" s="6"/>
      <c r="HD195" s="6"/>
      <c r="HE195" s="6"/>
      <c r="HF195" s="6"/>
      <c r="HG195" s="5"/>
      <c r="HH195" s="5"/>
      <c r="HI195" s="5"/>
      <c r="HJ195" s="5"/>
      <c r="HK195" s="5"/>
      <c r="HL195" s="5"/>
      <c r="HM195" s="17"/>
      <c r="HN195" s="17"/>
      <c r="HO195" s="17"/>
      <c r="HP195" s="17"/>
      <c r="HQ195" s="17"/>
      <c r="HR195" s="17"/>
      <c r="HS195" s="4"/>
      <c r="HT195" s="4"/>
      <c r="HU195" s="4"/>
      <c r="HV195" s="4"/>
      <c r="HW195" s="4"/>
      <c r="HX195" s="4"/>
      <c r="HY195" s="18"/>
    </row>
    <row r="196" spans="207:233" x14ac:dyDescent="0.25">
      <c r="GY196" s="2"/>
      <c r="GZ196" s="6"/>
      <c r="HA196" s="6"/>
      <c r="HB196" s="6"/>
      <c r="HC196" s="6"/>
      <c r="HD196" s="6"/>
      <c r="HE196" s="6"/>
      <c r="HF196" s="6"/>
      <c r="HG196" s="5"/>
      <c r="HH196" s="5"/>
      <c r="HI196" s="5"/>
      <c r="HJ196" s="5"/>
      <c r="HK196" s="5"/>
      <c r="HL196" s="5"/>
      <c r="HM196" s="17"/>
      <c r="HN196" s="17"/>
      <c r="HO196" s="17"/>
      <c r="HP196" s="17"/>
      <c r="HQ196" s="17"/>
      <c r="HR196" s="17"/>
      <c r="HS196" s="4"/>
      <c r="HT196" s="4"/>
      <c r="HU196" s="4"/>
      <c r="HV196" s="4"/>
      <c r="HW196" s="4"/>
      <c r="HX196" s="4"/>
      <c r="HY196" s="18"/>
    </row>
    <row r="197" spans="207:233" x14ac:dyDescent="0.25">
      <c r="GY197" s="2"/>
      <c r="GZ197" s="6"/>
      <c r="HA197" s="6"/>
      <c r="HB197" s="6"/>
      <c r="HC197" s="6"/>
      <c r="HD197" s="6"/>
      <c r="HE197" s="6"/>
      <c r="HF197" s="6"/>
      <c r="HG197" s="5"/>
      <c r="HH197" s="5"/>
      <c r="HI197" s="5"/>
      <c r="HJ197" s="5"/>
      <c r="HK197" s="5"/>
      <c r="HL197" s="5"/>
      <c r="HM197" s="17"/>
      <c r="HN197" s="17"/>
      <c r="HO197" s="17"/>
      <c r="HP197" s="17"/>
      <c r="HQ197" s="17"/>
      <c r="HR197" s="17"/>
      <c r="HS197" s="4"/>
      <c r="HT197" s="4"/>
      <c r="HU197" s="4"/>
      <c r="HV197" s="4"/>
      <c r="HW197" s="4"/>
      <c r="HX197" s="4"/>
      <c r="HY197" s="18"/>
    </row>
    <row r="198" spans="207:233" x14ac:dyDescent="0.25">
      <c r="GY198" s="2"/>
      <c r="GZ198" s="6"/>
      <c r="HA198" s="6"/>
      <c r="HB198" s="6"/>
      <c r="HC198" s="6"/>
      <c r="HD198" s="6"/>
      <c r="HE198" s="6"/>
      <c r="HF198" s="6"/>
      <c r="HG198" s="5"/>
      <c r="HH198" s="5"/>
      <c r="HI198" s="5"/>
      <c r="HJ198" s="5"/>
      <c r="HK198" s="5"/>
      <c r="HL198" s="5"/>
      <c r="HM198" s="17"/>
      <c r="HN198" s="17"/>
      <c r="HO198" s="17"/>
      <c r="HP198" s="17"/>
      <c r="HQ198" s="17"/>
      <c r="HR198" s="17"/>
      <c r="HS198" s="4"/>
      <c r="HT198" s="4"/>
      <c r="HU198" s="4"/>
      <c r="HV198" s="4"/>
      <c r="HW198" s="4"/>
      <c r="HX198" s="4"/>
      <c r="HY198" s="18"/>
    </row>
    <row r="199" spans="207:233" x14ac:dyDescent="0.25">
      <c r="GY199" s="2"/>
      <c r="GZ199" s="6"/>
      <c r="HA199" s="6"/>
      <c r="HB199" s="6"/>
      <c r="HC199" s="6"/>
      <c r="HD199" s="6"/>
      <c r="HE199" s="6"/>
      <c r="HF199" s="6"/>
      <c r="HG199" s="5"/>
      <c r="HH199" s="5"/>
      <c r="HI199" s="5"/>
      <c r="HJ199" s="5"/>
      <c r="HK199" s="5"/>
      <c r="HL199" s="5"/>
      <c r="HM199" s="17"/>
      <c r="HN199" s="17"/>
      <c r="HO199" s="17"/>
      <c r="HP199" s="17"/>
      <c r="HQ199" s="17"/>
      <c r="HR199" s="17"/>
      <c r="HS199" s="4"/>
      <c r="HT199" s="4"/>
      <c r="HU199" s="4"/>
      <c r="HV199" s="4"/>
      <c r="HW199" s="4"/>
      <c r="HX199" s="4"/>
      <c r="HY199" s="18"/>
    </row>
    <row r="200" spans="207:233" x14ac:dyDescent="0.25">
      <c r="GY200" s="2"/>
      <c r="GZ200" s="6"/>
      <c r="HA200" s="6"/>
      <c r="HB200" s="6"/>
      <c r="HC200" s="6"/>
      <c r="HD200" s="6"/>
      <c r="HE200" s="6"/>
      <c r="HF200" s="6"/>
      <c r="HG200" s="5"/>
      <c r="HH200" s="5"/>
      <c r="HI200" s="5"/>
      <c r="HJ200" s="5"/>
      <c r="HK200" s="5"/>
      <c r="HL200" s="5"/>
      <c r="HM200" s="17"/>
      <c r="HN200" s="17"/>
      <c r="HO200" s="17"/>
      <c r="HP200" s="17"/>
      <c r="HQ200" s="17"/>
      <c r="HR200" s="17"/>
      <c r="HS200" s="4"/>
      <c r="HT200" s="4"/>
      <c r="HU200" s="4"/>
      <c r="HV200" s="4"/>
      <c r="HW200" s="4"/>
      <c r="HX200" s="4"/>
      <c r="HY200" s="18"/>
    </row>
    <row r="201" spans="207:233" x14ac:dyDescent="0.25">
      <c r="GY201" s="2"/>
      <c r="GZ201" s="6"/>
      <c r="HA201" s="6"/>
      <c r="HB201" s="6"/>
      <c r="HC201" s="6"/>
      <c r="HD201" s="6"/>
      <c r="HE201" s="6"/>
      <c r="HF201" s="6"/>
      <c r="HG201" s="5"/>
      <c r="HH201" s="5"/>
      <c r="HI201" s="5"/>
      <c r="HJ201" s="5"/>
      <c r="HK201" s="5"/>
      <c r="HL201" s="5"/>
      <c r="HM201" s="17"/>
      <c r="HN201" s="17"/>
      <c r="HO201" s="17"/>
      <c r="HP201" s="17"/>
      <c r="HQ201" s="17"/>
      <c r="HR201" s="17"/>
      <c r="HS201" s="4"/>
      <c r="HT201" s="4"/>
      <c r="HU201" s="4"/>
      <c r="HV201" s="4"/>
      <c r="HW201" s="4"/>
      <c r="HX201" s="4"/>
      <c r="HY201" s="18"/>
    </row>
    <row r="202" spans="207:233" x14ac:dyDescent="0.25">
      <c r="GY202" s="2"/>
      <c r="GZ202" s="6"/>
      <c r="HA202" s="6"/>
      <c r="HB202" s="6"/>
      <c r="HC202" s="6"/>
      <c r="HD202" s="6"/>
      <c r="HE202" s="6"/>
      <c r="HF202" s="6"/>
      <c r="HG202" s="5"/>
      <c r="HH202" s="5"/>
      <c r="HI202" s="5"/>
      <c r="HJ202" s="5"/>
      <c r="HK202" s="5"/>
      <c r="HL202" s="5"/>
      <c r="HM202" s="17"/>
      <c r="HN202" s="17"/>
      <c r="HO202" s="17"/>
      <c r="HP202" s="17"/>
      <c r="HQ202" s="17"/>
      <c r="HR202" s="17"/>
      <c r="HS202" s="4"/>
      <c r="HT202" s="4"/>
      <c r="HU202" s="4"/>
      <c r="HV202" s="4"/>
      <c r="HW202" s="4"/>
      <c r="HX202" s="4"/>
      <c r="HY202" s="18"/>
    </row>
    <row r="203" spans="207:233" x14ac:dyDescent="0.25">
      <c r="GY203" s="2"/>
      <c r="GZ203" s="6"/>
      <c r="HA203" s="6"/>
      <c r="HB203" s="6"/>
      <c r="HC203" s="6"/>
      <c r="HD203" s="6"/>
      <c r="HE203" s="6"/>
      <c r="HF203" s="6"/>
      <c r="HG203" s="5"/>
      <c r="HH203" s="5"/>
      <c r="HI203" s="5"/>
      <c r="HJ203" s="5"/>
      <c r="HK203" s="5"/>
      <c r="HL203" s="5"/>
      <c r="HM203" s="17"/>
      <c r="HN203" s="17"/>
      <c r="HO203" s="17"/>
      <c r="HP203" s="17"/>
      <c r="HQ203" s="17"/>
      <c r="HR203" s="17"/>
      <c r="HS203" s="4"/>
      <c r="HT203" s="4"/>
      <c r="HU203" s="4"/>
      <c r="HV203" s="4"/>
      <c r="HW203" s="4"/>
      <c r="HX203" s="4"/>
      <c r="HY203" s="18"/>
    </row>
    <row r="204" spans="207:233" x14ac:dyDescent="0.25">
      <c r="GY204" s="2"/>
      <c r="GZ204" s="6"/>
      <c r="HA204" s="6"/>
      <c r="HB204" s="6"/>
      <c r="HC204" s="6"/>
      <c r="HD204" s="6"/>
      <c r="HE204" s="6"/>
      <c r="HF204" s="6"/>
      <c r="HG204" s="5"/>
      <c r="HH204" s="5"/>
      <c r="HI204" s="5"/>
      <c r="HJ204" s="5"/>
      <c r="HK204" s="5"/>
      <c r="HL204" s="5"/>
      <c r="HM204" s="17"/>
      <c r="HN204" s="17"/>
      <c r="HO204" s="17"/>
      <c r="HP204" s="17"/>
      <c r="HQ204" s="17"/>
      <c r="HR204" s="17"/>
      <c r="HS204" s="4"/>
      <c r="HT204" s="4"/>
      <c r="HU204" s="4"/>
      <c r="HV204" s="4"/>
      <c r="HW204" s="4"/>
      <c r="HX204" s="4"/>
      <c r="HY204" s="18"/>
    </row>
    <row r="205" spans="207:233" x14ac:dyDescent="0.25">
      <c r="GY205" s="2"/>
      <c r="GZ205" s="6"/>
      <c r="HA205" s="6"/>
      <c r="HB205" s="6"/>
      <c r="HC205" s="6"/>
      <c r="HD205" s="6"/>
      <c r="HE205" s="6"/>
      <c r="HF205" s="6"/>
      <c r="HG205" s="5"/>
      <c r="HH205" s="5"/>
      <c r="HI205" s="5"/>
      <c r="HJ205" s="5"/>
      <c r="HK205" s="5"/>
      <c r="HL205" s="5"/>
      <c r="HM205" s="17"/>
      <c r="HN205" s="17"/>
      <c r="HO205" s="17"/>
      <c r="HP205" s="17"/>
      <c r="HQ205" s="17"/>
      <c r="HR205" s="17"/>
      <c r="HS205" s="4"/>
      <c r="HT205" s="4"/>
      <c r="HU205" s="4"/>
      <c r="HV205" s="4"/>
      <c r="HW205" s="4"/>
      <c r="HX205" s="4"/>
      <c r="HY205" s="18"/>
    </row>
    <row r="206" spans="207:233" x14ac:dyDescent="0.25">
      <c r="GY206" s="2"/>
      <c r="GZ206" s="6"/>
      <c r="HA206" s="6"/>
      <c r="HB206" s="6"/>
      <c r="HC206" s="6"/>
      <c r="HD206" s="6"/>
      <c r="HE206" s="6"/>
      <c r="HF206" s="6"/>
      <c r="HG206" s="5"/>
      <c r="HH206" s="5"/>
      <c r="HI206" s="5"/>
      <c r="HJ206" s="5"/>
      <c r="HK206" s="5"/>
      <c r="HL206" s="5"/>
      <c r="HM206" s="17"/>
      <c r="HN206" s="17"/>
      <c r="HO206" s="17"/>
      <c r="HP206" s="17"/>
      <c r="HQ206" s="17"/>
      <c r="HR206" s="17"/>
      <c r="HS206" s="4"/>
      <c r="HT206" s="4"/>
      <c r="HU206" s="4"/>
      <c r="HV206" s="4"/>
      <c r="HW206" s="4"/>
      <c r="HX206" s="4"/>
      <c r="HY206" s="18"/>
    </row>
    <row r="207" spans="207:233" x14ac:dyDescent="0.25">
      <c r="GY207" s="2"/>
      <c r="GZ207" s="6"/>
      <c r="HA207" s="6"/>
      <c r="HB207" s="6"/>
      <c r="HC207" s="6"/>
      <c r="HD207" s="6"/>
      <c r="HE207" s="6"/>
      <c r="HF207" s="6"/>
      <c r="HG207" s="5"/>
      <c r="HH207" s="5"/>
      <c r="HI207" s="5"/>
      <c r="HJ207" s="5"/>
      <c r="HK207" s="5"/>
      <c r="HL207" s="5"/>
      <c r="HM207" s="17"/>
      <c r="HN207" s="17"/>
      <c r="HO207" s="17"/>
      <c r="HP207" s="17"/>
      <c r="HQ207" s="17"/>
      <c r="HR207" s="17"/>
      <c r="HS207" s="4"/>
      <c r="HT207" s="4"/>
      <c r="HU207" s="4"/>
      <c r="HV207" s="4"/>
      <c r="HW207" s="4"/>
      <c r="HX207" s="4"/>
      <c r="HY207" s="18"/>
    </row>
    <row r="208" spans="207:233" x14ac:dyDescent="0.25">
      <c r="GY208" s="2"/>
      <c r="GZ208" s="6"/>
      <c r="HA208" s="6"/>
      <c r="HB208" s="6"/>
      <c r="HC208" s="6"/>
      <c r="HD208" s="6"/>
      <c r="HE208" s="6"/>
      <c r="HF208" s="6"/>
      <c r="HG208" s="5"/>
      <c r="HH208" s="5"/>
      <c r="HI208" s="5"/>
      <c r="HJ208" s="5"/>
      <c r="HK208" s="5"/>
      <c r="HL208" s="5"/>
      <c r="HM208" s="17"/>
      <c r="HN208" s="17"/>
      <c r="HO208" s="17"/>
      <c r="HP208" s="17"/>
      <c r="HQ208" s="17"/>
      <c r="HR208" s="17"/>
      <c r="HS208" s="4"/>
      <c r="HT208" s="4"/>
      <c r="HU208" s="4"/>
      <c r="HV208" s="4"/>
      <c r="HW208" s="4"/>
      <c r="HX208" s="4"/>
      <c r="HY208" s="18"/>
    </row>
    <row r="209" spans="207:233" x14ac:dyDescent="0.25">
      <c r="GY209" s="2"/>
      <c r="GZ209" s="6"/>
      <c r="HA209" s="6"/>
      <c r="HB209" s="6"/>
      <c r="HC209" s="6"/>
      <c r="HD209" s="6"/>
      <c r="HE209" s="6"/>
      <c r="HF209" s="6"/>
      <c r="HG209" s="5"/>
      <c r="HH209" s="5"/>
      <c r="HI209" s="5"/>
      <c r="HJ209" s="5"/>
      <c r="HK209" s="5"/>
      <c r="HL209" s="5"/>
      <c r="HM209" s="17"/>
      <c r="HN209" s="17"/>
      <c r="HO209" s="17"/>
      <c r="HP209" s="17"/>
      <c r="HQ209" s="17"/>
      <c r="HR209" s="17"/>
      <c r="HS209" s="4"/>
      <c r="HT209" s="4"/>
      <c r="HU209" s="4"/>
      <c r="HV209" s="4"/>
      <c r="HW209" s="4"/>
      <c r="HX209" s="4"/>
      <c r="HY209" s="18"/>
    </row>
    <row r="210" spans="207:233" x14ac:dyDescent="0.25">
      <c r="GY210" s="2"/>
      <c r="GZ210" s="6"/>
      <c r="HA210" s="6"/>
      <c r="HB210" s="6"/>
      <c r="HC210" s="6"/>
      <c r="HD210" s="6"/>
      <c r="HE210" s="6"/>
      <c r="HF210" s="6"/>
      <c r="HG210" s="5"/>
      <c r="HH210" s="5"/>
      <c r="HI210" s="5"/>
      <c r="HJ210" s="5"/>
      <c r="HK210" s="5"/>
      <c r="HL210" s="5"/>
      <c r="HM210" s="17"/>
      <c r="HN210" s="17"/>
      <c r="HO210" s="17"/>
      <c r="HP210" s="17"/>
      <c r="HQ210" s="17"/>
      <c r="HR210" s="17"/>
      <c r="HS210" s="4"/>
      <c r="HT210" s="4"/>
      <c r="HU210" s="4"/>
      <c r="HV210" s="4"/>
      <c r="HW210" s="4"/>
      <c r="HX210" s="4"/>
      <c r="HY210" s="18"/>
    </row>
    <row r="211" spans="207:233" x14ac:dyDescent="0.25">
      <c r="GY211" s="2"/>
      <c r="GZ211" s="6"/>
      <c r="HA211" s="6"/>
      <c r="HB211" s="6"/>
      <c r="HC211" s="6"/>
      <c r="HD211" s="6"/>
      <c r="HE211" s="6"/>
      <c r="HF211" s="6"/>
      <c r="HG211" s="5"/>
      <c r="HH211" s="5"/>
      <c r="HI211" s="5"/>
      <c r="HJ211" s="5"/>
      <c r="HK211" s="5"/>
      <c r="HL211" s="5"/>
      <c r="HM211" s="17"/>
      <c r="HN211" s="17"/>
      <c r="HO211" s="17"/>
      <c r="HP211" s="17"/>
      <c r="HQ211" s="17"/>
      <c r="HR211" s="17"/>
      <c r="HS211" s="4"/>
      <c r="HT211" s="4"/>
      <c r="HU211" s="4"/>
      <c r="HV211" s="4"/>
      <c r="HW211" s="4"/>
      <c r="HX211" s="4"/>
      <c r="HY211" s="18"/>
    </row>
    <row r="212" spans="207:233" x14ac:dyDescent="0.25">
      <c r="GY212" s="2"/>
      <c r="GZ212" s="6"/>
      <c r="HA212" s="6"/>
      <c r="HB212" s="6"/>
      <c r="HC212" s="6"/>
      <c r="HD212" s="6"/>
      <c r="HE212" s="6"/>
      <c r="HF212" s="6"/>
      <c r="HG212" s="5"/>
      <c r="HH212" s="5"/>
      <c r="HI212" s="5"/>
      <c r="HJ212" s="5"/>
      <c r="HK212" s="5"/>
      <c r="HL212" s="5"/>
      <c r="HM212" s="17"/>
      <c r="HN212" s="17"/>
      <c r="HO212" s="17"/>
      <c r="HP212" s="17"/>
      <c r="HQ212" s="17"/>
      <c r="HR212" s="17"/>
      <c r="HS212" s="4"/>
      <c r="HT212" s="4"/>
      <c r="HU212" s="4"/>
      <c r="HV212" s="4"/>
      <c r="HW212" s="4"/>
      <c r="HX212" s="4"/>
      <c r="HY212" s="18"/>
    </row>
    <row r="213" spans="207:233" x14ac:dyDescent="0.25">
      <c r="GY213" s="2"/>
      <c r="GZ213" s="6"/>
      <c r="HA213" s="6"/>
      <c r="HB213" s="6"/>
      <c r="HC213" s="6"/>
      <c r="HD213" s="6"/>
      <c r="HE213" s="6"/>
      <c r="HF213" s="6"/>
      <c r="HG213" s="5"/>
      <c r="HH213" s="5"/>
      <c r="HI213" s="5"/>
      <c r="HJ213" s="5"/>
      <c r="HK213" s="5"/>
      <c r="HL213" s="5"/>
      <c r="HM213" s="17"/>
      <c r="HN213" s="17"/>
      <c r="HO213" s="17"/>
      <c r="HP213" s="17"/>
      <c r="HQ213" s="17"/>
      <c r="HR213" s="17"/>
      <c r="HS213" s="4"/>
      <c r="HT213" s="4"/>
      <c r="HU213" s="4"/>
      <c r="HV213" s="4"/>
      <c r="HW213" s="4"/>
      <c r="HX213" s="4"/>
      <c r="HY213" s="18"/>
    </row>
    <row r="214" spans="207:233" x14ac:dyDescent="0.25">
      <c r="GY214" s="2"/>
      <c r="GZ214" s="6"/>
      <c r="HA214" s="6"/>
      <c r="HB214" s="6"/>
      <c r="HC214" s="6"/>
      <c r="HD214" s="6"/>
      <c r="HE214" s="6"/>
      <c r="HF214" s="6"/>
      <c r="HG214" s="5"/>
      <c r="HH214" s="5"/>
      <c r="HI214" s="5"/>
      <c r="HJ214" s="5"/>
      <c r="HK214" s="5"/>
      <c r="HL214" s="5"/>
      <c r="HM214" s="17"/>
      <c r="HN214" s="17"/>
      <c r="HO214" s="17"/>
      <c r="HP214" s="17"/>
      <c r="HQ214" s="17"/>
      <c r="HR214" s="17"/>
      <c r="HS214" s="4"/>
      <c r="HT214" s="4"/>
      <c r="HU214" s="4"/>
      <c r="HV214" s="4"/>
      <c r="HW214" s="4"/>
      <c r="HX214" s="4"/>
      <c r="HY214" s="18"/>
    </row>
    <row r="215" spans="207:233" x14ac:dyDescent="0.25">
      <c r="GY215" s="2"/>
      <c r="GZ215" s="6"/>
      <c r="HA215" s="6"/>
      <c r="HB215" s="6"/>
      <c r="HC215" s="6"/>
      <c r="HD215" s="6"/>
      <c r="HE215" s="6"/>
      <c r="HF215" s="6"/>
      <c r="HG215" s="5"/>
      <c r="HH215" s="5"/>
      <c r="HI215" s="5"/>
      <c r="HJ215" s="5"/>
      <c r="HK215" s="5"/>
      <c r="HL215" s="5"/>
      <c r="HM215" s="17"/>
      <c r="HN215" s="17"/>
      <c r="HO215" s="17"/>
      <c r="HP215" s="17"/>
      <c r="HQ215" s="17"/>
      <c r="HR215" s="17"/>
      <c r="HS215" s="4"/>
      <c r="HT215" s="4"/>
      <c r="HU215" s="4"/>
      <c r="HV215" s="4"/>
      <c r="HW215" s="4"/>
      <c r="HX215" s="4"/>
      <c r="HY215" s="18"/>
    </row>
    <row r="216" spans="207:233" x14ac:dyDescent="0.25">
      <c r="GY216" s="2"/>
      <c r="GZ216" s="6"/>
      <c r="HA216" s="6"/>
      <c r="HB216" s="6"/>
      <c r="HC216" s="6"/>
      <c r="HD216" s="6"/>
      <c r="HE216" s="6"/>
      <c r="HF216" s="6"/>
      <c r="HG216" s="5"/>
      <c r="HH216" s="5"/>
      <c r="HI216" s="5"/>
      <c r="HJ216" s="5"/>
      <c r="HK216" s="5"/>
      <c r="HL216" s="5"/>
      <c r="HM216" s="17"/>
      <c r="HN216" s="17"/>
      <c r="HO216" s="17"/>
      <c r="HP216" s="17"/>
      <c r="HQ216" s="17"/>
      <c r="HR216" s="17"/>
      <c r="HS216" s="4"/>
      <c r="HT216" s="4"/>
      <c r="HU216" s="4"/>
      <c r="HV216" s="4"/>
      <c r="HW216" s="4"/>
      <c r="HX216" s="4"/>
      <c r="HY216" s="18"/>
    </row>
    <row r="217" spans="207:233" x14ac:dyDescent="0.25">
      <c r="GY217" s="2"/>
      <c r="GZ217" s="6"/>
      <c r="HA217" s="6"/>
      <c r="HB217" s="6"/>
      <c r="HC217" s="6"/>
      <c r="HD217" s="6"/>
      <c r="HE217" s="6"/>
      <c r="HF217" s="6"/>
      <c r="HG217" s="5"/>
      <c r="HH217" s="5"/>
      <c r="HI217" s="5"/>
      <c r="HJ217" s="5"/>
      <c r="HK217" s="5"/>
      <c r="HL217" s="5"/>
      <c r="HM217" s="17"/>
      <c r="HN217" s="17"/>
      <c r="HO217" s="17"/>
      <c r="HP217" s="17"/>
      <c r="HQ217" s="17"/>
      <c r="HR217" s="17"/>
      <c r="HS217" s="4"/>
      <c r="HT217" s="4"/>
      <c r="HU217" s="4"/>
      <c r="HV217" s="4"/>
      <c r="HW217" s="4"/>
      <c r="HX217" s="4"/>
      <c r="HY217" s="18"/>
    </row>
    <row r="218" spans="207:233" x14ac:dyDescent="0.25">
      <c r="GY218" s="2"/>
      <c r="GZ218" s="6"/>
      <c r="HA218" s="6"/>
      <c r="HB218" s="6"/>
      <c r="HC218" s="6"/>
      <c r="HD218" s="6"/>
      <c r="HE218" s="6"/>
      <c r="HF218" s="6"/>
      <c r="HG218" s="5"/>
      <c r="HH218" s="5"/>
      <c r="HI218" s="5"/>
      <c r="HJ218" s="5"/>
      <c r="HK218" s="5"/>
      <c r="HL218" s="5"/>
      <c r="HM218" s="17"/>
      <c r="HN218" s="17"/>
      <c r="HO218" s="17"/>
      <c r="HP218" s="17"/>
      <c r="HQ218" s="17"/>
      <c r="HR218" s="17"/>
      <c r="HS218" s="4"/>
      <c r="HT218" s="4"/>
      <c r="HU218" s="4"/>
      <c r="HV218" s="4"/>
      <c r="HW218" s="4"/>
      <c r="HX218" s="4"/>
      <c r="HY218" s="18"/>
    </row>
    <row r="219" spans="207:233" x14ac:dyDescent="0.25">
      <c r="GY219" s="2"/>
      <c r="GZ219" s="6"/>
      <c r="HA219" s="6"/>
      <c r="HB219" s="6"/>
      <c r="HC219" s="6"/>
      <c r="HD219" s="6"/>
      <c r="HE219" s="6"/>
      <c r="HF219" s="6"/>
      <c r="HG219" s="5"/>
      <c r="HH219" s="5"/>
      <c r="HI219" s="5"/>
      <c r="HJ219" s="5"/>
      <c r="HK219" s="5"/>
      <c r="HL219" s="5"/>
      <c r="HM219" s="17"/>
      <c r="HN219" s="17"/>
      <c r="HO219" s="17"/>
      <c r="HP219" s="17"/>
      <c r="HQ219" s="17"/>
      <c r="HR219" s="17"/>
      <c r="HS219" s="4"/>
      <c r="HT219" s="4"/>
      <c r="HU219" s="4"/>
      <c r="HV219" s="4"/>
      <c r="HW219" s="4"/>
      <c r="HX219" s="4"/>
      <c r="HY219" s="18"/>
    </row>
    <row r="220" spans="207:233" x14ac:dyDescent="0.25">
      <c r="GY220" s="2"/>
      <c r="GZ220" s="6"/>
      <c r="HA220" s="6"/>
      <c r="HB220" s="6"/>
      <c r="HC220" s="6"/>
      <c r="HD220" s="6"/>
      <c r="HE220" s="6"/>
      <c r="HF220" s="6"/>
      <c r="HG220" s="5"/>
      <c r="HH220" s="5"/>
      <c r="HI220" s="5"/>
      <c r="HJ220" s="5"/>
      <c r="HK220" s="5"/>
      <c r="HL220" s="5"/>
      <c r="HM220" s="17"/>
      <c r="HN220" s="17"/>
      <c r="HO220" s="17"/>
      <c r="HP220" s="17"/>
      <c r="HQ220" s="17"/>
      <c r="HR220" s="17"/>
      <c r="HS220" s="4"/>
      <c r="HT220" s="4"/>
      <c r="HU220" s="4"/>
      <c r="HV220" s="4"/>
      <c r="HW220" s="4"/>
      <c r="HX220" s="4"/>
      <c r="HY220" s="18"/>
    </row>
    <row r="221" spans="207:233" x14ac:dyDescent="0.25">
      <c r="GY221" s="2"/>
      <c r="GZ221" s="6"/>
      <c r="HA221" s="6"/>
      <c r="HB221" s="6"/>
      <c r="HC221" s="6"/>
      <c r="HD221" s="6"/>
      <c r="HE221" s="6"/>
      <c r="HF221" s="6"/>
      <c r="HG221" s="5"/>
      <c r="HH221" s="5"/>
      <c r="HI221" s="5"/>
      <c r="HJ221" s="5"/>
      <c r="HK221" s="5"/>
      <c r="HL221" s="5"/>
      <c r="HM221" s="17"/>
      <c r="HN221" s="17"/>
      <c r="HO221" s="17"/>
      <c r="HP221" s="17"/>
      <c r="HQ221" s="17"/>
      <c r="HR221" s="17"/>
      <c r="HS221" s="4"/>
      <c r="HT221" s="4"/>
      <c r="HU221" s="4"/>
      <c r="HV221" s="4"/>
      <c r="HW221" s="4"/>
      <c r="HX221" s="4"/>
      <c r="HY221" s="18"/>
    </row>
    <row r="222" spans="207:233" x14ac:dyDescent="0.25">
      <c r="GY222" s="2"/>
      <c r="GZ222" s="6"/>
      <c r="HA222" s="6"/>
      <c r="HB222" s="6"/>
      <c r="HC222" s="6"/>
      <c r="HD222" s="6"/>
      <c r="HE222" s="6"/>
      <c r="HF222" s="6"/>
      <c r="HG222" s="5"/>
      <c r="HH222" s="5"/>
      <c r="HI222" s="5"/>
      <c r="HJ222" s="5"/>
      <c r="HK222" s="5"/>
      <c r="HL222" s="5"/>
      <c r="HM222" s="17"/>
      <c r="HN222" s="17"/>
      <c r="HO222" s="17"/>
      <c r="HP222" s="17"/>
      <c r="HQ222" s="17"/>
      <c r="HR222" s="17"/>
      <c r="HS222" s="4"/>
      <c r="HT222" s="4"/>
      <c r="HU222" s="4"/>
      <c r="HV222" s="4"/>
      <c r="HW222" s="4"/>
      <c r="HX222" s="4"/>
      <c r="HY222" s="18"/>
    </row>
    <row r="223" spans="207:233" x14ac:dyDescent="0.25">
      <c r="GY223" s="2"/>
      <c r="GZ223" s="6"/>
      <c r="HA223" s="6"/>
      <c r="HB223" s="6"/>
      <c r="HC223" s="6"/>
      <c r="HD223" s="6"/>
      <c r="HE223" s="6"/>
      <c r="HF223" s="6"/>
      <c r="HG223" s="5"/>
      <c r="HH223" s="5"/>
      <c r="HI223" s="5"/>
      <c r="HJ223" s="5"/>
      <c r="HK223" s="5"/>
      <c r="HL223" s="5"/>
      <c r="HM223" s="17"/>
      <c r="HN223" s="17"/>
      <c r="HO223" s="17"/>
      <c r="HP223" s="17"/>
      <c r="HQ223" s="17"/>
      <c r="HR223" s="17"/>
      <c r="HS223" s="4"/>
      <c r="HT223" s="4"/>
      <c r="HU223" s="4"/>
      <c r="HV223" s="4"/>
      <c r="HW223" s="4"/>
      <c r="HX223" s="4"/>
      <c r="HY223" s="18"/>
    </row>
    <row r="224" spans="207:233" x14ac:dyDescent="0.25">
      <c r="GY224" s="2"/>
      <c r="GZ224" s="6"/>
      <c r="HA224" s="6"/>
      <c r="HB224" s="6"/>
      <c r="HC224" s="6"/>
      <c r="HD224" s="6"/>
      <c r="HE224" s="6"/>
      <c r="HF224" s="6"/>
      <c r="HG224" s="5"/>
      <c r="HH224" s="5"/>
      <c r="HI224" s="5"/>
      <c r="HJ224" s="5"/>
      <c r="HK224" s="5"/>
      <c r="HL224" s="5"/>
      <c r="HM224" s="17"/>
      <c r="HN224" s="17"/>
      <c r="HO224" s="17"/>
      <c r="HP224" s="17"/>
      <c r="HQ224" s="17"/>
      <c r="HR224" s="17"/>
      <c r="HS224" s="4"/>
      <c r="HT224" s="4"/>
      <c r="HU224" s="4"/>
      <c r="HV224" s="4"/>
      <c r="HW224" s="4"/>
      <c r="HX224" s="4"/>
      <c r="HY224" s="18"/>
    </row>
    <row r="225" spans="207:233" x14ac:dyDescent="0.25">
      <c r="GY225" s="2"/>
      <c r="GZ225" s="6"/>
      <c r="HA225" s="6"/>
      <c r="HB225" s="6"/>
      <c r="HC225" s="6"/>
      <c r="HD225" s="6"/>
      <c r="HE225" s="6"/>
      <c r="HF225" s="6"/>
      <c r="HG225" s="5"/>
      <c r="HH225" s="5"/>
      <c r="HI225" s="5"/>
      <c r="HJ225" s="5"/>
      <c r="HK225" s="5"/>
      <c r="HL225" s="5"/>
      <c r="HM225" s="17"/>
      <c r="HN225" s="17"/>
      <c r="HO225" s="17"/>
      <c r="HP225" s="17"/>
      <c r="HQ225" s="17"/>
      <c r="HR225" s="17"/>
      <c r="HS225" s="4"/>
      <c r="HT225" s="4"/>
      <c r="HU225" s="4"/>
      <c r="HV225" s="4"/>
      <c r="HW225" s="4"/>
      <c r="HX225" s="4"/>
      <c r="HY225" s="18"/>
    </row>
    <row r="226" spans="207:233" x14ac:dyDescent="0.25">
      <c r="GY226" s="2"/>
      <c r="GZ226" s="6"/>
      <c r="HA226" s="6"/>
      <c r="HB226" s="6"/>
      <c r="HC226" s="6"/>
      <c r="HD226" s="6"/>
      <c r="HE226" s="6"/>
      <c r="HF226" s="6"/>
      <c r="HG226" s="5"/>
      <c r="HH226" s="5"/>
      <c r="HI226" s="5"/>
      <c r="HJ226" s="5"/>
      <c r="HK226" s="5"/>
      <c r="HL226" s="5"/>
      <c r="HM226" s="17"/>
      <c r="HN226" s="17"/>
      <c r="HO226" s="17"/>
      <c r="HP226" s="17"/>
      <c r="HQ226" s="17"/>
      <c r="HR226" s="17"/>
      <c r="HS226" s="4"/>
      <c r="HT226" s="4"/>
      <c r="HU226" s="4"/>
      <c r="HV226" s="4"/>
      <c r="HW226" s="4"/>
      <c r="HX226" s="4"/>
      <c r="HY226" s="18"/>
    </row>
    <row r="227" spans="207:233" x14ac:dyDescent="0.25">
      <c r="GY227" s="2"/>
      <c r="GZ227" s="6"/>
      <c r="HA227" s="6"/>
      <c r="HB227" s="6"/>
      <c r="HC227" s="6"/>
      <c r="HD227" s="6"/>
      <c r="HE227" s="6"/>
      <c r="HF227" s="6"/>
      <c r="HG227" s="5"/>
      <c r="HH227" s="5"/>
      <c r="HI227" s="5"/>
      <c r="HJ227" s="5"/>
      <c r="HK227" s="5"/>
      <c r="HL227" s="5"/>
      <c r="HM227" s="17"/>
      <c r="HN227" s="17"/>
      <c r="HO227" s="17"/>
      <c r="HP227" s="17"/>
      <c r="HQ227" s="17"/>
      <c r="HR227" s="17"/>
      <c r="HS227" s="4"/>
      <c r="HT227" s="4"/>
      <c r="HU227" s="4"/>
      <c r="HV227" s="4"/>
      <c r="HW227" s="4"/>
      <c r="HX227" s="4"/>
      <c r="HY227" s="18"/>
    </row>
    <row r="228" spans="207:233" x14ac:dyDescent="0.25">
      <c r="GY228" s="2"/>
      <c r="GZ228" s="6"/>
      <c r="HA228" s="6"/>
      <c r="HB228" s="6"/>
      <c r="HC228" s="6"/>
      <c r="HD228" s="6"/>
      <c r="HE228" s="6"/>
      <c r="HF228" s="6"/>
      <c r="HG228" s="5"/>
      <c r="HH228" s="5"/>
      <c r="HI228" s="5"/>
      <c r="HJ228" s="5"/>
      <c r="HK228" s="5"/>
      <c r="HL228" s="5"/>
      <c r="HM228" s="17"/>
      <c r="HN228" s="17"/>
      <c r="HO228" s="17"/>
      <c r="HP228" s="17"/>
      <c r="HQ228" s="17"/>
      <c r="HR228" s="17"/>
      <c r="HS228" s="4"/>
      <c r="HT228" s="4"/>
      <c r="HU228" s="4"/>
      <c r="HV228" s="4"/>
      <c r="HW228" s="4"/>
      <c r="HX228" s="4"/>
      <c r="HY228" s="18"/>
    </row>
    <row r="229" spans="207:233" x14ac:dyDescent="0.25">
      <c r="GY229" s="2"/>
      <c r="GZ229" s="6"/>
      <c r="HA229" s="6"/>
      <c r="HB229" s="6"/>
      <c r="HC229" s="6"/>
      <c r="HD229" s="6"/>
      <c r="HE229" s="6"/>
      <c r="HF229" s="6"/>
      <c r="HG229" s="5"/>
      <c r="HH229" s="5"/>
      <c r="HI229" s="5"/>
      <c r="HJ229" s="5"/>
      <c r="HK229" s="5"/>
      <c r="HL229" s="5"/>
      <c r="HM229" s="17"/>
      <c r="HN229" s="17"/>
      <c r="HO229" s="17"/>
      <c r="HP229" s="17"/>
      <c r="HQ229" s="17"/>
      <c r="HR229" s="17"/>
      <c r="HS229" s="4"/>
      <c r="HT229" s="4"/>
      <c r="HU229" s="4"/>
      <c r="HV229" s="4"/>
      <c r="HW229" s="4"/>
      <c r="HX229" s="4"/>
      <c r="HY229" s="18"/>
    </row>
    <row r="230" spans="207:233" x14ac:dyDescent="0.25">
      <c r="GY230" s="2"/>
      <c r="GZ230" s="6"/>
      <c r="HA230" s="6"/>
      <c r="HB230" s="6"/>
      <c r="HC230" s="6"/>
      <c r="HD230" s="6"/>
      <c r="HE230" s="6"/>
      <c r="HF230" s="6"/>
      <c r="HG230" s="5"/>
      <c r="HH230" s="5"/>
      <c r="HI230" s="5"/>
      <c r="HJ230" s="5"/>
      <c r="HK230" s="5"/>
      <c r="HL230" s="5"/>
      <c r="HM230" s="17"/>
      <c r="HN230" s="17"/>
      <c r="HO230" s="17"/>
      <c r="HP230" s="17"/>
      <c r="HQ230" s="17"/>
      <c r="HR230" s="17"/>
      <c r="HS230" s="4"/>
      <c r="HT230" s="4"/>
      <c r="HU230" s="4"/>
      <c r="HV230" s="4"/>
      <c r="HW230" s="4"/>
      <c r="HX230" s="4"/>
      <c r="HY230" s="18"/>
    </row>
    <row r="231" spans="207:233" x14ac:dyDescent="0.25">
      <c r="GY231" s="2"/>
      <c r="GZ231" s="6"/>
      <c r="HA231" s="6"/>
      <c r="HB231" s="6"/>
      <c r="HC231" s="6"/>
      <c r="HD231" s="6"/>
      <c r="HE231" s="6"/>
      <c r="HF231" s="6"/>
      <c r="HG231" s="5"/>
      <c r="HH231" s="5"/>
      <c r="HI231" s="5"/>
      <c r="HJ231" s="5"/>
      <c r="HK231" s="5"/>
      <c r="HL231" s="5"/>
      <c r="HM231" s="17"/>
      <c r="HN231" s="17"/>
      <c r="HO231" s="17"/>
      <c r="HP231" s="17"/>
      <c r="HQ231" s="17"/>
      <c r="HR231" s="17"/>
      <c r="HS231" s="4"/>
      <c r="HT231" s="4"/>
      <c r="HU231" s="4"/>
      <c r="HV231" s="4"/>
      <c r="HW231" s="4"/>
      <c r="HX231" s="4"/>
      <c r="HY231" s="18"/>
    </row>
    <row r="232" spans="207:233" x14ac:dyDescent="0.25">
      <c r="GY232" s="2"/>
      <c r="GZ232" s="6"/>
      <c r="HA232" s="6"/>
      <c r="HB232" s="6"/>
      <c r="HC232" s="6"/>
      <c r="HD232" s="6"/>
      <c r="HE232" s="6"/>
      <c r="HF232" s="6"/>
      <c r="HG232" s="5"/>
      <c r="HH232" s="5"/>
      <c r="HI232" s="5"/>
      <c r="HJ232" s="5"/>
      <c r="HK232" s="5"/>
      <c r="HL232" s="5"/>
      <c r="HM232" s="17"/>
      <c r="HN232" s="17"/>
      <c r="HO232" s="17"/>
      <c r="HP232" s="17"/>
      <c r="HQ232" s="17"/>
      <c r="HR232" s="17"/>
      <c r="HS232" s="4"/>
      <c r="HT232" s="4"/>
      <c r="HU232" s="4"/>
      <c r="HV232" s="4"/>
      <c r="HW232" s="4"/>
      <c r="HX232" s="4"/>
      <c r="HY232" s="18"/>
    </row>
    <row r="233" spans="207:233" x14ac:dyDescent="0.25">
      <c r="GY233" s="2"/>
      <c r="GZ233" s="6"/>
      <c r="HA233" s="6"/>
      <c r="HB233" s="6"/>
      <c r="HC233" s="6"/>
      <c r="HD233" s="6"/>
      <c r="HE233" s="6"/>
      <c r="HF233" s="6"/>
      <c r="HG233" s="5"/>
      <c r="HH233" s="5"/>
      <c r="HI233" s="5"/>
      <c r="HJ233" s="5"/>
      <c r="HK233" s="5"/>
      <c r="HL233" s="5"/>
      <c r="HM233" s="17"/>
      <c r="HN233" s="17"/>
      <c r="HO233" s="17"/>
      <c r="HP233" s="17"/>
      <c r="HQ233" s="17"/>
      <c r="HR233" s="17"/>
      <c r="HS233" s="4"/>
      <c r="HT233" s="4"/>
      <c r="HU233" s="4"/>
      <c r="HV233" s="4"/>
      <c r="HW233" s="4"/>
      <c r="HX233" s="4"/>
      <c r="HY233" s="18"/>
    </row>
    <row r="234" spans="207:233" x14ac:dyDescent="0.25">
      <c r="GY234" s="2"/>
      <c r="GZ234" s="6"/>
      <c r="HA234" s="6"/>
      <c r="HB234" s="6"/>
      <c r="HC234" s="6"/>
      <c r="HD234" s="6"/>
      <c r="HE234" s="6"/>
      <c r="HF234" s="6"/>
      <c r="HG234" s="5"/>
      <c r="HH234" s="5"/>
      <c r="HI234" s="5"/>
      <c r="HJ234" s="5"/>
      <c r="HK234" s="5"/>
      <c r="HL234" s="5"/>
      <c r="HM234" s="17"/>
      <c r="HN234" s="17"/>
      <c r="HO234" s="17"/>
      <c r="HP234" s="17"/>
      <c r="HQ234" s="17"/>
      <c r="HR234" s="17"/>
      <c r="HS234" s="4"/>
      <c r="HT234" s="4"/>
      <c r="HU234" s="4"/>
      <c r="HV234" s="4"/>
      <c r="HW234" s="4"/>
      <c r="HX234" s="4"/>
      <c r="HY234" s="18"/>
    </row>
    <row r="235" spans="207:233" x14ac:dyDescent="0.25">
      <c r="GY235" s="2"/>
      <c r="GZ235" s="6"/>
      <c r="HA235" s="6"/>
      <c r="HB235" s="6"/>
      <c r="HC235" s="6"/>
      <c r="HD235" s="6"/>
      <c r="HE235" s="6"/>
      <c r="HF235" s="6"/>
      <c r="HG235" s="5"/>
      <c r="HH235" s="5"/>
      <c r="HI235" s="5"/>
      <c r="HJ235" s="5"/>
      <c r="HK235" s="5"/>
      <c r="HL235" s="5"/>
      <c r="HM235" s="17"/>
      <c r="HN235" s="17"/>
      <c r="HO235" s="17"/>
      <c r="HP235" s="17"/>
      <c r="HQ235" s="17"/>
      <c r="HR235" s="17"/>
      <c r="HS235" s="4"/>
      <c r="HT235" s="4"/>
      <c r="HU235" s="4"/>
      <c r="HV235" s="4"/>
      <c r="HW235" s="4"/>
      <c r="HX235" s="4"/>
      <c r="HY235" s="18"/>
    </row>
    <row r="236" spans="207:233" x14ac:dyDescent="0.25">
      <c r="GY236" s="2"/>
      <c r="GZ236" s="6"/>
      <c r="HA236" s="6"/>
      <c r="HB236" s="6"/>
      <c r="HC236" s="6"/>
      <c r="HD236" s="6"/>
      <c r="HE236" s="6"/>
      <c r="HF236" s="6"/>
      <c r="HG236" s="5"/>
      <c r="HH236" s="5"/>
      <c r="HI236" s="5"/>
      <c r="HJ236" s="5"/>
      <c r="HK236" s="5"/>
      <c r="HL236" s="5"/>
      <c r="HM236" s="17"/>
      <c r="HN236" s="17"/>
      <c r="HO236" s="17"/>
      <c r="HP236" s="17"/>
      <c r="HQ236" s="17"/>
      <c r="HR236" s="17"/>
      <c r="HS236" s="4"/>
      <c r="HT236" s="4"/>
      <c r="HU236" s="4"/>
      <c r="HV236" s="4"/>
      <c r="HW236" s="4"/>
      <c r="HX236" s="4"/>
      <c r="HY236" s="18"/>
    </row>
    <row r="237" spans="207:233" x14ac:dyDescent="0.25">
      <c r="GY237" s="2"/>
      <c r="GZ237" s="6"/>
      <c r="HA237" s="6"/>
      <c r="HB237" s="6"/>
      <c r="HC237" s="6"/>
      <c r="HD237" s="6"/>
      <c r="HE237" s="6"/>
      <c r="HF237" s="6"/>
      <c r="HG237" s="5"/>
      <c r="HH237" s="5"/>
      <c r="HI237" s="5"/>
      <c r="HJ237" s="5"/>
      <c r="HK237" s="5"/>
      <c r="HL237" s="5"/>
      <c r="HM237" s="17"/>
      <c r="HN237" s="17"/>
      <c r="HO237" s="17"/>
      <c r="HP237" s="17"/>
      <c r="HQ237" s="17"/>
      <c r="HR237" s="17"/>
      <c r="HS237" s="4"/>
      <c r="HT237" s="4"/>
      <c r="HU237" s="4"/>
      <c r="HV237" s="4"/>
      <c r="HW237" s="4"/>
      <c r="HX237" s="4"/>
      <c r="HY237" s="18"/>
    </row>
    <row r="238" spans="207:233" x14ac:dyDescent="0.25">
      <c r="GY238" s="2"/>
      <c r="GZ238" s="6"/>
      <c r="HA238" s="6"/>
      <c r="HB238" s="6"/>
      <c r="HC238" s="6"/>
      <c r="HD238" s="6"/>
      <c r="HE238" s="6"/>
      <c r="HF238" s="6"/>
      <c r="HG238" s="5"/>
      <c r="HH238" s="5"/>
      <c r="HI238" s="5"/>
      <c r="HJ238" s="5"/>
      <c r="HK238" s="5"/>
      <c r="HL238" s="5"/>
      <c r="HM238" s="17"/>
      <c r="HN238" s="17"/>
      <c r="HO238" s="17"/>
      <c r="HP238" s="17"/>
      <c r="HQ238" s="17"/>
      <c r="HR238" s="17"/>
      <c r="HS238" s="4"/>
      <c r="HT238" s="4"/>
      <c r="HU238" s="4"/>
      <c r="HV238" s="4"/>
      <c r="HW238" s="4"/>
      <c r="HX238" s="4"/>
      <c r="HY238" s="18"/>
    </row>
    <row r="239" spans="207:233" x14ac:dyDescent="0.25">
      <c r="GY239" s="2"/>
      <c r="GZ239" s="6"/>
      <c r="HA239" s="6"/>
      <c r="HB239" s="6"/>
      <c r="HC239" s="6"/>
      <c r="HD239" s="6"/>
      <c r="HE239" s="6"/>
      <c r="HF239" s="6"/>
      <c r="HG239" s="5"/>
      <c r="HH239" s="5"/>
      <c r="HI239" s="5"/>
      <c r="HJ239" s="5"/>
      <c r="HK239" s="5"/>
      <c r="HL239" s="5"/>
      <c r="HM239" s="17"/>
      <c r="HN239" s="17"/>
      <c r="HO239" s="17"/>
      <c r="HP239" s="17"/>
      <c r="HQ239" s="17"/>
      <c r="HR239" s="17"/>
      <c r="HS239" s="4"/>
      <c r="HT239" s="4"/>
      <c r="HU239" s="4"/>
      <c r="HV239" s="4"/>
      <c r="HW239" s="4"/>
      <c r="HX239" s="4"/>
      <c r="HY239" s="18"/>
    </row>
    <row r="240" spans="207:233" x14ac:dyDescent="0.25">
      <c r="GY240" s="2"/>
      <c r="GZ240" s="6"/>
      <c r="HA240" s="6"/>
      <c r="HB240" s="6"/>
      <c r="HC240" s="6"/>
      <c r="HD240" s="6"/>
      <c r="HE240" s="6"/>
      <c r="HF240" s="6"/>
      <c r="HG240" s="5"/>
      <c r="HH240" s="5"/>
      <c r="HI240" s="5"/>
      <c r="HJ240" s="5"/>
      <c r="HK240" s="5"/>
      <c r="HL240" s="5"/>
      <c r="HM240" s="17"/>
      <c r="HN240" s="17"/>
      <c r="HO240" s="17"/>
      <c r="HP240" s="17"/>
      <c r="HQ240" s="17"/>
      <c r="HR240" s="17"/>
      <c r="HS240" s="4"/>
      <c r="HT240" s="4"/>
      <c r="HU240" s="4"/>
      <c r="HV240" s="4"/>
      <c r="HW240" s="4"/>
      <c r="HX240" s="4"/>
      <c r="HY240" s="18"/>
    </row>
    <row r="241" spans="207:233" x14ac:dyDescent="0.25">
      <c r="GY241" s="2"/>
      <c r="GZ241" s="6"/>
      <c r="HA241" s="6"/>
      <c r="HB241" s="6"/>
      <c r="HC241" s="6"/>
      <c r="HD241" s="6"/>
      <c r="HE241" s="6"/>
      <c r="HF241" s="6"/>
      <c r="HG241" s="5"/>
      <c r="HH241" s="5"/>
      <c r="HI241" s="5"/>
      <c r="HJ241" s="5"/>
      <c r="HK241" s="5"/>
      <c r="HL241" s="5"/>
      <c r="HM241" s="17"/>
      <c r="HN241" s="17"/>
      <c r="HO241" s="17"/>
      <c r="HP241" s="17"/>
      <c r="HQ241" s="17"/>
      <c r="HR241" s="17"/>
      <c r="HS241" s="4"/>
      <c r="HT241" s="4"/>
      <c r="HU241" s="4"/>
      <c r="HV241" s="4"/>
      <c r="HW241" s="4"/>
      <c r="HX241" s="4"/>
      <c r="HY241" s="18"/>
    </row>
    <row r="242" spans="207:233" x14ac:dyDescent="0.25">
      <c r="GY242" s="2"/>
      <c r="GZ242" s="6"/>
      <c r="HA242" s="6"/>
      <c r="HB242" s="6"/>
      <c r="HC242" s="6"/>
      <c r="HD242" s="6"/>
      <c r="HE242" s="6"/>
      <c r="HF242" s="6"/>
      <c r="HG242" s="5"/>
      <c r="HH242" s="5"/>
      <c r="HI242" s="5"/>
      <c r="HJ242" s="5"/>
      <c r="HK242" s="5"/>
      <c r="HL242" s="5"/>
      <c r="HM242" s="17"/>
      <c r="HN242" s="17"/>
      <c r="HO242" s="17"/>
      <c r="HP242" s="17"/>
      <c r="HQ242" s="17"/>
      <c r="HR242" s="17"/>
      <c r="HS242" s="4"/>
      <c r="HT242" s="4"/>
      <c r="HU242" s="4"/>
      <c r="HV242" s="4"/>
      <c r="HW242" s="4"/>
      <c r="HX242" s="4"/>
      <c r="HY242" s="18"/>
    </row>
    <row r="243" spans="207:233" x14ac:dyDescent="0.25">
      <c r="GY243" s="2"/>
      <c r="GZ243" s="6"/>
      <c r="HA243" s="6"/>
      <c r="HB243" s="6"/>
      <c r="HC243" s="6"/>
      <c r="HD243" s="6"/>
      <c r="HE243" s="6"/>
      <c r="HF243" s="6"/>
      <c r="HG243" s="5"/>
      <c r="HH243" s="5"/>
      <c r="HI243" s="5"/>
      <c r="HJ243" s="5"/>
      <c r="HK243" s="5"/>
      <c r="HL243" s="5"/>
      <c r="HM243" s="17"/>
      <c r="HN243" s="17"/>
      <c r="HO243" s="17"/>
      <c r="HP243" s="17"/>
      <c r="HQ243" s="17"/>
      <c r="HR243" s="17"/>
      <c r="HS243" s="4"/>
      <c r="HT243" s="4"/>
      <c r="HU243" s="4"/>
      <c r="HV243" s="4"/>
      <c r="HW243" s="4"/>
      <c r="HX243" s="4"/>
      <c r="HY243" s="18"/>
    </row>
    <row r="244" spans="207:233" x14ac:dyDescent="0.25">
      <c r="GY244" s="2"/>
      <c r="GZ244" s="6"/>
      <c r="HA244" s="6"/>
      <c r="HB244" s="6"/>
      <c r="HC244" s="6"/>
      <c r="HD244" s="6"/>
      <c r="HE244" s="6"/>
      <c r="HF244" s="6"/>
      <c r="HG244" s="5"/>
      <c r="HH244" s="5"/>
      <c r="HI244" s="5"/>
      <c r="HJ244" s="5"/>
      <c r="HK244" s="5"/>
      <c r="HL244" s="5"/>
      <c r="HM244" s="17"/>
      <c r="HN244" s="17"/>
      <c r="HO244" s="17"/>
      <c r="HP244" s="17"/>
      <c r="HQ244" s="17"/>
      <c r="HR244" s="17"/>
      <c r="HS244" s="4"/>
      <c r="HT244" s="4"/>
      <c r="HU244" s="4"/>
      <c r="HV244" s="4"/>
      <c r="HW244" s="4"/>
      <c r="HX244" s="4"/>
      <c r="HY244" s="18"/>
    </row>
    <row r="245" spans="207:233" x14ac:dyDescent="0.25">
      <c r="GY245" s="2"/>
      <c r="GZ245" s="6"/>
      <c r="HA245" s="6"/>
      <c r="HB245" s="6"/>
      <c r="HC245" s="6"/>
      <c r="HD245" s="6"/>
      <c r="HE245" s="6"/>
      <c r="HF245" s="6"/>
      <c r="HG245" s="5"/>
      <c r="HH245" s="5"/>
      <c r="HI245" s="5"/>
      <c r="HJ245" s="5"/>
      <c r="HK245" s="5"/>
      <c r="HL245" s="5"/>
      <c r="HM245" s="17"/>
      <c r="HN245" s="17"/>
      <c r="HO245" s="17"/>
      <c r="HP245" s="17"/>
      <c r="HQ245" s="17"/>
      <c r="HR245" s="17"/>
      <c r="HS245" s="4"/>
      <c r="HT245" s="4"/>
      <c r="HU245" s="4"/>
      <c r="HV245" s="4"/>
      <c r="HW245" s="4"/>
      <c r="HX245" s="4"/>
      <c r="HY245" s="18"/>
    </row>
    <row r="246" spans="207:233" x14ac:dyDescent="0.25">
      <c r="GY246" s="2"/>
      <c r="GZ246" s="6"/>
      <c r="HA246" s="6"/>
      <c r="HB246" s="6"/>
      <c r="HC246" s="6"/>
      <c r="HD246" s="6"/>
      <c r="HE246" s="6"/>
      <c r="HF246" s="6"/>
      <c r="HG246" s="5"/>
      <c r="HH246" s="5"/>
      <c r="HI246" s="5"/>
      <c r="HJ246" s="5"/>
      <c r="HK246" s="5"/>
      <c r="HL246" s="5"/>
      <c r="HM246" s="17"/>
      <c r="HN246" s="17"/>
      <c r="HO246" s="17"/>
      <c r="HP246" s="17"/>
      <c r="HQ246" s="17"/>
      <c r="HR246" s="17"/>
      <c r="HS246" s="4"/>
      <c r="HT246" s="4"/>
      <c r="HU246" s="4"/>
      <c r="HV246" s="4"/>
      <c r="HW246" s="4"/>
      <c r="HX246" s="4"/>
      <c r="HY246" s="18"/>
    </row>
    <row r="247" spans="207:233" x14ac:dyDescent="0.25">
      <c r="GY247" s="2"/>
      <c r="GZ247" s="6"/>
      <c r="HA247" s="6"/>
      <c r="HB247" s="6"/>
      <c r="HC247" s="6"/>
      <c r="HD247" s="6"/>
      <c r="HE247" s="6"/>
      <c r="HF247" s="6"/>
      <c r="HG247" s="5"/>
      <c r="HH247" s="5"/>
      <c r="HI247" s="5"/>
      <c r="HJ247" s="5"/>
      <c r="HK247" s="5"/>
      <c r="HL247" s="5"/>
      <c r="HM247" s="17"/>
      <c r="HN247" s="17"/>
      <c r="HO247" s="17"/>
      <c r="HP247" s="17"/>
      <c r="HQ247" s="17"/>
      <c r="HR247" s="17"/>
      <c r="HS247" s="4"/>
      <c r="HT247" s="4"/>
      <c r="HU247" s="4"/>
      <c r="HV247" s="4"/>
      <c r="HW247" s="4"/>
      <c r="HX247" s="4"/>
      <c r="HY247" s="18"/>
    </row>
    <row r="248" spans="207:233" x14ac:dyDescent="0.25">
      <c r="GY248" s="2"/>
      <c r="GZ248" s="6"/>
      <c r="HA248" s="6"/>
      <c r="HB248" s="6"/>
      <c r="HC248" s="6"/>
      <c r="HD248" s="6"/>
      <c r="HE248" s="6"/>
      <c r="HF248" s="6"/>
      <c r="HG248" s="5"/>
      <c r="HH248" s="5"/>
      <c r="HI248" s="5"/>
      <c r="HJ248" s="5"/>
      <c r="HK248" s="5"/>
      <c r="HL248" s="5"/>
      <c r="HM248" s="17"/>
      <c r="HN248" s="17"/>
      <c r="HO248" s="17"/>
      <c r="HP248" s="17"/>
      <c r="HQ248" s="17"/>
      <c r="HR248" s="17"/>
      <c r="HS248" s="4"/>
      <c r="HT248" s="4"/>
      <c r="HU248" s="4"/>
      <c r="HV248" s="4"/>
      <c r="HW248" s="4"/>
      <c r="HX248" s="4"/>
      <c r="HY248" s="18"/>
    </row>
    <row r="249" spans="207:233" x14ac:dyDescent="0.25">
      <c r="GY249" s="2"/>
      <c r="GZ249" s="6"/>
      <c r="HA249" s="6"/>
      <c r="HB249" s="6"/>
      <c r="HC249" s="6"/>
      <c r="HD249" s="6"/>
      <c r="HE249" s="6"/>
      <c r="HF249" s="6"/>
      <c r="HG249" s="5"/>
      <c r="HH249" s="5"/>
      <c r="HI249" s="5"/>
      <c r="HJ249" s="5"/>
      <c r="HK249" s="5"/>
      <c r="HL249" s="5"/>
      <c r="HM249" s="17"/>
      <c r="HN249" s="17"/>
      <c r="HO249" s="17"/>
      <c r="HP249" s="17"/>
      <c r="HQ249" s="17"/>
      <c r="HR249" s="17"/>
      <c r="HS249" s="4"/>
      <c r="HT249" s="4"/>
      <c r="HU249" s="4"/>
      <c r="HV249" s="4"/>
      <c r="HW249" s="4"/>
      <c r="HX249" s="4"/>
      <c r="HY249" s="18"/>
    </row>
    <row r="250" spans="207:233" x14ac:dyDescent="0.25">
      <c r="GY250" s="2"/>
      <c r="GZ250" s="6"/>
      <c r="HA250" s="6"/>
      <c r="HB250" s="6"/>
      <c r="HC250" s="6"/>
      <c r="HD250" s="6"/>
      <c r="HE250" s="6"/>
      <c r="HF250" s="6"/>
      <c r="HG250" s="5"/>
      <c r="HH250" s="5"/>
      <c r="HI250" s="5"/>
      <c r="HJ250" s="5"/>
      <c r="HK250" s="5"/>
      <c r="HL250" s="5"/>
      <c r="HM250" s="17"/>
      <c r="HN250" s="17"/>
      <c r="HO250" s="17"/>
      <c r="HP250" s="17"/>
      <c r="HQ250" s="17"/>
      <c r="HR250" s="17"/>
      <c r="HS250" s="4"/>
      <c r="HT250" s="4"/>
      <c r="HU250" s="4"/>
      <c r="HV250" s="4"/>
      <c r="HW250" s="4"/>
      <c r="HX250" s="4"/>
      <c r="HY250" s="18"/>
    </row>
    <row r="251" spans="207:233" x14ac:dyDescent="0.25">
      <c r="GY251" s="2"/>
      <c r="GZ251" s="6"/>
      <c r="HA251" s="6"/>
      <c r="HB251" s="6"/>
      <c r="HC251" s="6"/>
      <c r="HD251" s="6"/>
      <c r="HE251" s="6"/>
      <c r="HF251" s="6"/>
      <c r="HG251" s="5"/>
      <c r="HH251" s="5"/>
      <c r="HI251" s="5"/>
      <c r="HJ251" s="5"/>
      <c r="HK251" s="5"/>
      <c r="HL251" s="5"/>
      <c r="HM251" s="17"/>
      <c r="HN251" s="17"/>
      <c r="HO251" s="17"/>
      <c r="HP251" s="17"/>
      <c r="HQ251" s="17"/>
      <c r="HR251" s="17"/>
      <c r="HS251" s="4"/>
      <c r="HT251" s="4"/>
      <c r="HU251" s="4"/>
      <c r="HV251" s="4"/>
      <c r="HW251" s="4"/>
      <c r="HX251" s="4"/>
      <c r="HY251" s="18"/>
    </row>
    <row r="252" spans="207:233" x14ac:dyDescent="0.25">
      <c r="GY252" s="2"/>
      <c r="GZ252" s="6"/>
      <c r="HA252" s="6"/>
      <c r="HB252" s="6"/>
      <c r="HC252" s="6"/>
      <c r="HD252" s="6"/>
      <c r="HE252" s="6"/>
      <c r="HF252" s="6"/>
      <c r="HG252" s="5"/>
      <c r="HH252" s="5"/>
      <c r="HI252" s="5"/>
      <c r="HJ252" s="5"/>
      <c r="HK252" s="5"/>
      <c r="HL252" s="5"/>
      <c r="HM252" s="17"/>
      <c r="HN252" s="17"/>
      <c r="HO252" s="17"/>
      <c r="HP252" s="17"/>
      <c r="HQ252" s="17"/>
      <c r="HR252" s="17"/>
      <c r="HS252" s="4"/>
      <c r="HT252" s="4"/>
      <c r="HU252" s="4"/>
      <c r="HV252" s="4"/>
      <c r="HW252" s="4"/>
      <c r="HX252" s="4"/>
      <c r="HY252" s="18"/>
    </row>
    <row r="253" spans="207:233" x14ac:dyDescent="0.25">
      <c r="GY253" s="2"/>
      <c r="GZ253" s="6"/>
      <c r="HA253" s="6"/>
      <c r="HB253" s="6"/>
      <c r="HC253" s="6"/>
      <c r="HD253" s="6"/>
      <c r="HE253" s="6"/>
      <c r="HF253" s="6"/>
      <c r="HG253" s="5"/>
      <c r="HH253" s="5"/>
      <c r="HI253" s="5"/>
      <c r="HJ253" s="5"/>
      <c r="HK253" s="5"/>
      <c r="HL253" s="5"/>
      <c r="HM253" s="17"/>
      <c r="HN253" s="17"/>
      <c r="HO253" s="17"/>
      <c r="HP253" s="17"/>
      <c r="HQ253" s="17"/>
      <c r="HR253" s="17"/>
      <c r="HS253" s="4"/>
      <c r="HT253" s="4"/>
      <c r="HU253" s="4"/>
      <c r="HV253" s="4"/>
      <c r="HW253" s="4"/>
      <c r="HX253" s="4"/>
      <c r="HY253" s="18"/>
    </row>
    <row r="254" spans="207:233" x14ac:dyDescent="0.25">
      <c r="GY254" s="2"/>
      <c r="GZ254" s="6"/>
      <c r="HA254" s="6"/>
      <c r="HB254" s="6"/>
      <c r="HC254" s="6"/>
      <c r="HD254" s="6"/>
      <c r="HE254" s="6"/>
      <c r="HF254" s="6"/>
      <c r="HG254" s="5"/>
      <c r="HH254" s="5"/>
      <c r="HI254" s="5"/>
      <c r="HJ254" s="5"/>
      <c r="HK254" s="5"/>
      <c r="HL254" s="5"/>
      <c r="HM254" s="17"/>
      <c r="HN254" s="17"/>
      <c r="HO254" s="17"/>
      <c r="HP254" s="17"/>
      <c r="HQ254" s="17"/>
      <c r="HR254" s="17"/>
      <c r="HS254" s="4"/>
      <c r="HT254" s="4"/>
      <c r="HU254" s="4"/>
      <c r="HV254" s="4"/>
      <c r="HW254" s="4"/>
      <c r="HX254" s="4"/>
      <c r="HY254" s="18"/>
    </row>
    <row r="255" spans="207:233" x14ac:dyDescent="0.25">
      <c r="GY255" s="2"/>
      <c r="GZ255" s="6"/>
      <c r="HA255" s="6"/>
      <c r="HB255" s="6"/>
      <c r="HC255" s="6"/>
      <c r="HD255" s="6"/>
      <c r="HE255" s="6"/>
      <c r="HF255" s="6"/>
      <c r="HG255" s="5"/>
      <c r="HH255" s="5"/>
      <c r="HI255" s="5"/>
      <c r="HJ255" s="5"/>
      <c r="HK255" s="5"/>
      <c r="HL255" s="5"/>
      <c r="HM255" s="17"/>
      <c r="HN255" s="17"/>
      <c r="HO255" s="17"/>
      <c r="HP255" s="17"/>
      <c r="HQ255" s="17"/>
      <c r="HR255" s="17"/>
      <c r="HS255" s="4"/>
      <c r="HT255" s="4"/>
      <c r="HU255" s="4"/>
      <c r="HV255" s="4"/>
      <c r="HW255" s="4"/>
      <c r="HX255" s="4"/>
      <c r="HY255" s="18"/>
    </row>
    <row r="256" spans="207:233" x14ac:dyDescent="0.25">
      <c r="GY256" s="2"/>
      <c r="GZ256" s="6"/>
      <c r="HA256" s="6"/>
      <c r="HB256" s="6"/>
      <c r="HC256" s="6"/>
      <c r="HD256" s="6"/>
      <c r="HE256" s="6"/>
      <c r="HF256" s="6"/>
      <c r="HG256" s="5"/>
      <c r="HH256" s="5"/>
      <c r="HI256" s="5"/>
      <c r="HJ256" s="5"/>
      <c r="HK256" s="5"/>
      <c r="HL256" s="5"/>
      <c r="HM256" s="17"/>
      <c r="HN256" s="17"/>
      <c r="HO256" s="17"/>
      <c r="HP256" s="17"/>
      <c r="HQ256" s="17"/>
      <c r="HR256" s="17"/>
      <c r="HS256" s="4"/>
      <c r="HT256" s="4"/>
      <c r="HU256" s="4"/>
      <c r="HV256" s="4"/>
      <c r="HW256" s="4"/>
      <c r="HX256" s="4"/>
      <c r="HY256" s="18"/>
    </row>
    <row r="257" spans="207:233" x14ac:dyDescent="0.25">
      <c r="GY257" s="2"/>
      <c r="GZ257" s="6"/>
      <c r="HA257" s="6"/>
      <c r="HB257" s="6"/>
      <c r="HC257" s="6"/>
      <c r="HD257" s="6"/>
      <c r="HE257" s="6"/>
      <c r="HF257" s="6"/>
      <c r="HG257" s="5"/>
      <c r="HH257" s="5"/>
      <c r="HI257" s="5"/>
      <c r="HJ257" s="5"/>
      <c r="HK257" s="5"/>
      <c r="HL257" s="5"/>
      <c r="HM257" s="17"/>
      <c r="HN257" s="17"/>
      <c r="HO257" s="17"/>
      <c r="HP257" s="17"/>
      <c r="HQ257" s="17"/>
      <c r="HR257" s="17"/>
      <c r="HS257" s="4"/>
      <c r="HT257" s="4"/>
      <c r="HU257" s="4"/>
      <c r="HV257" s="4"/>
      <c r="HW257" s="4"/>
      <c r="HX257" s="4"/>
      <c r="HY257" s="18"/>
    </row>
    <row r="258" spans="207:233" x14ac:dyDescent="0.25">
      <c r="GY258" s="2"/>
      <c r="GZ258" s="6"/>
      <c r="HA258" s="6"/>
      <c r="HB258" s="6"/>
      <c r="HC258" s="6"/>
      <c r="HD258" s="6"/>
      <c r="HE258" s="6"/>
      <c r="HF258" s="6"/>
      <c r="HG258" s="5"/>
      <c r="HH258" s="5"/>
      <c r="HI258" s="5"/>
      <c r="HJ258" s="5"/>
      <c r="HK258" s="5"/>
      <c r="HL258" s="5"/>
      <c r="HM258" s="17"/>
      <c r="HN258" s="17"/>
      <c r="HO258" s="17"/>
      <c r="HP258" s="17"/>
      <c r="HQ258" s="17"/>
      <c r="HR258" s="17"/>
      <c r="HS258" s="4"/>
      <c r="HT258" s="4"/>
      <c r="HU258" s="4"/>
      <c r="HV258" s="4"/>
      <c r="HW258" s="4"/>
      <c r="HX258" s="4"/>
      <c r="HY258" s="18"/>
    </row>
    <row r="259" spans="207:233" x14ac:dyDescent="0.25">
      <c r="GY259" s="2"/>
      <c r="HJ259" s="5"/>
      <c r="HK259" s="5"/>
      <c r="HL259" s="5"/>
      <c r="HM259" s="3"/>
      <c r="HN259" s="3"/>
      <c r="HO259" s="3"/>
      <c r="HP259" s="3"/>
      <c r="HQ259" s="3"/>
      <c r="HR259" s="3"/>
      <c r="HS259" s="4"/>
      <c r="HT259" s="4"/>
      <c r="HU259" s="4"/>
      <c r="HV259" s="4"/>
      <c r="HW259" s="4"/>
      <c r="HX259" s="4"/>
    </row>
    <row r="260" spans="207:233" x14ac:dyDescent="0.25">
      <c r="GY260" s="2"/>
      <c r="HJ260" s="5"/>
      <c r="HK260" s="5"/>
      <c r="HL260" s="5"/>
      <c r="HM260" s="3"/>
      <c r="HN260" s="3"/>
      <c r="HO260" s="3"/>
      <c r="HP260" s="3"/>
      <c r="HQ260" s="3"/>
      <c r="HR260" s="3"/>
      <c r="HS260" s="4"/>
      <c r="HT260" s="4"/>
      <c r="HU260" s="4"/>
      <c r="HV260" s="4"/>
      <c r="HW260" s="4"/>
      <c r="HX260" s="4"/>
    </row>
    <row r="261" spans="207:233" x14ac:dyDescent="0.25">
      <c r="GY261" s="2"/>
      <c r="HJ261" s="5"/>
      <c r="HK261" s="5"/>
      <c r="HL261" s="5"/>
      <c r="HM261" s="3"/>
      <c r="HN261" s="3"/>
      <c r="HO261" s="3"/>
      <c r="HP261" s="3"/>
      <c r="HQ261" s="3"/>
      <c r="HR261" s="3"/>
      <c r="HS261" s="4"/>
      <c r="HT261" s="4"/>
      <c r="HU261" s="4"/>
      <c r="HV261" s="4"/>
      <c r="HW261" s="4"/>
      <c r="HX261" s="4"/>
    </row>
    <row r="262" spans="207:233" x14ac:dyDescent="0.25">
      <c r="GY262" s="2"/>
      <c r="HJ262" s="5"/>
      <c r="HK262" s="5"/>
      <c r="HL262" s="5"/>
      <c r="HM262" s="3"/>
      <c r="HN262" s="3"/>
      <c r="HO262" s="3"/>
      <c r="HP262" s="3"/>
      <c r="HQ262" s="3"/>
      <c r="HR262" s="3"/>
      <c r="HS262" s="4"/>
      <c r="HT262" s="4"/>
      <c r="HU262" s="4"/>
      <c r="HV262" s="4"/>
      <c r="HW262" s="4"/>
      <c r="HX262" s="4"/>
    </row>
    <row r="263" spans="207:233" x14ac:dyDescent="0.25">
      <c r="GY263" s="2"/>
      <c r="HJ263" s="5"/>
      <c r="HK263" s="5"/>
      <c r="HL263" s="5"/>
      <c r="HM263" s="3"/>
      <c r="HN263" s="3"/>
      <c r="HO263" s="3"/>
      <c r="HP263" s="3"/>
      <c r="HQ263" s="3"/>
      <c r="HR263" s="3"/>
      <c r="HS263" s="4"/>
      <c r="HT263" s="4"/>
      <c r="HU263" s="4"/>
      <c r="HV263" s="4"/>
      <c r="HW263" s="4"/>
      <c r="HX263" s="4"/>
    </row>
    <row r="264" spans="207:233" x14ac:dyDescent="0.25">
      <c r="GY264" s="2"/>
      <c r="HJ264" s="5"/>
      <c r="HK264" s="5"/>
      <c r="HL264" s="5"/>
      <c r="HM264" s="3"/>
      <c r="HN264" s="3"/>
      <c r="HO264" s="3"/>
      <c r="HP264" s="3"/>
      <c r="HQ264" s="3"/>
      <c r="HR264" s="3"/>
      <c r="HS264" s="4"/>
      <c r="HT264" s="4"/>
      <c r="HU264" s="4"/>
      <c r="HV264" s="4"/>
      <c r="HW264" s="4"/>
      <c r="HX264" s="4"/>
    </row>
    <row r="265" spans="207:233" x14ac:dyDescent="0.25">
      <c r="GY265" s="2"/>
      <c r="HJ265" s="5"/>
      <c r="HK265" s="5"/>
      <c r="HL265" s="5"/>
      <c r="HM265" s="3"/>
      <c r="HN265" s="3"/>
      <c r="HO265" s="3"/>
      <c r="HP265" s="3"/>
      <c r="HQ265" s="3"/>
      <c r="HR265" s="3"/>
      <c r="HS265" s="4"/>
      <c r="HT265" s="4"/>
      <c r="HU265" s="4"/>
      <c r="HV265" s="4"/>
      <c r="HW265" s="4"/>
      <c r="HX265" s="4"/>
    </row>
    <row r="266" spans="207:233" x14ac:dyDescent="0.25">
      <c r="GY266" s="2"/>
      <c r="HJ266" s="5"/>
      <c r="HK266" s="5"/>
      <c r="HL266" s="5"/>
      <c r="HM266" s="3"/>
      <c r="HN266" s="3"/>
      <c r="HO266" s="3"/>
      <c r="HP266" s="3"/>
      <c r="HQ266" s="3"/>
      <c r="HR266" s="3"/>
      <c r="HS266" s="4"/>
      <c r="HT266" s="4"/>
      <c r="HU266" s="4"/>
      <c r="HV266" s="4"/>
      <c r="HW266" s="4"/>
      <c r="HX266" s="4"/>
    </row>
    <row r="267" spans="207:233" x14ac:dyDescent="0.25">
      <c r="GY267" s="2"/>
      <c r="HJ267" s="5"/>
      <c r="HK267" s="5"/>
      <c r="HL267" s="5"/>
      <c r="HM267" s="3"/>
      <c r="HN267" s="3"/>
      <c r="HO267" s="3"/>
      <c r="HP267" s="3"/>
      <c r="HQ267" s="3"/>
      <c r="HR267" s="3"/>
      <c r="HS267" s="4"/>
      <c r="HT267" s="4"/>
      <c r="HU267" s="4"/>
      <c r="HV267" s="4"/>
      <c r="HW267" s="4"/>
      <c r="HX267" s="4"/>
    </row>
    <row r="268" spans="207:233" x14ac:dyDescent="0.25">
      <c r="GY268" s="2"/>
      <c r="HJ268" s="5"/>
      <c r="HK268" s="5"/>
      <c r="HL268" s="5"/>
      <c r="HM268" s="3"/>
      <c r="HN268" s="3"/>
      <c r="HO268" s="3"/>
      <c r="HP268" s="3"/>
      <c r="HQ268" s="3"/>
      <c r="HR268" s="3"/>
      <c r="HS268" s="4"/>
      <c r="HT268" s="4"/>
      <c r="HU268" s="4"/>
      <c r="HV268" s="4"/>
      <c r="HW268" s="4"/>
      <c r="HX268" s="4"/>
    </row>
    <row r="269" spans="207:233" x14ac:dyDescent="0.25">
      <c r="GY269" s="2"/>
      <c r="HJ269" s="5"/>
      <c r="HK269" s="5"/>
      <c r="HL269" s="5"/>
      <c r="HM269" s="3"/>
      <c r="HN269" s="3"/>
      <c r="HO269" s="3"/>
      <c r="HP269" s="3"/>
      <c r="HQ269" s="3"/>
      <c r="HR269" s="3"/>
      <c r="HS269" s="4"/>
      <c r="HT269" s="4"/>
      <c r="HU269" s="4"/>
      <c r="HV269" s="4"/>
      <c r="HW269" s="4"/>
      <c r="HX269" s="4"/>
    </row>
    <row r="270" spans="207:233" x14ac:dyDescent="0.25">
      <c r="GY270" s="2"/>
      <c r="HJ270" s="5"/>
      <c r="HK270" s="5"/>
      <c r="HL270" s="5"/>
      <c r="HM270" s="3"/>
      <c r="HN270" s="3"/>
      <c r="HO270" s="3"/>
      <c r="HP270" s="3"/>
      <c r="HQ270" s="3"/>
      <c r="HR270" s="3"/>
      <c r="HS270" s="4"/>
      <c r="HT270" s="4"/>
      <c r="HU270" s="4"/>
      <c r="HV270" s="4"/>
      <c r="HW270" s="4"/>
      <c r="HX270" s="4"/>
    </row>
    <row r="271" spans="207:233" x14ac:dyDescent="0.25">
      <c r="GY271" s="2"/>
      <c r="HJ271" s="5"/>
      <c r="HK271" s="5"/>
      <c r="HL271" s="5"/>
      <c r="HM271" s="3"/>
      <c r="HN271" s="3"/>
      <c r="HO271" s="3"/>
      <c r="HP271" s="3"/>
      <c r="HQ271" s="3"/>
      <c r="HR271" s="3"/>
      <c r="HS271" s="4"/>
      <c r="HT271" s="4"/>
      <c r="HU271" s="4"/>
      <c r="HV271" s="4"/>
      <c r="HW271" s="4"/>
      <c r="HX271" s="4"/>
    </row>
    <row r="272" spans="207:233" x14ac:dyDescent="0.25">
      <c r="GY272" s="2"/>
      <c r="HJ272" s="5"/>
      <c r="HK272" s="5"/>
      <c r="HL272" s="5"/>
      <c r="HM272" s="3"/>
      <c r="HN272" s="3"/>
      <c r="HO272" s="3"/>
      <c r="HP272" s="3"/>
      <c r="HQ272" s="3"/>
      <c r="HR272" s="3"/>
      <c r="HS272" s="4"/>
      <c r="HT272" s="4"/>
      <c r="HU272" s="4"/>
      <c r="HV272" s="4"/>
      <c r="HW272" s="4"/>
      <c r="HX272" s="4"/>
    </row>
    <row r="273" spans="207:232" x14ac:dyDescent="0.25">
      <c r="GY273" s="2"/>
      <c r="HJ273" s="5"/>
      <c r="HK273" s="5"/>
      <c r="HL273" s="5"/>
      <c r="HM273" s="3"/>
      <c r="HN273" s="3"/>
      <c r="HO273" s="3"/>
      <c r="HP273" s="3"/>
      <c r="HQ273" s="3"/>
      <c r="HR273" s="3"/>
      <c r="HS273" s="4"/>
      <c r="HT273" s="4"/>
      <c r="HU273" s="4"/>
      <c r="HV273" s="4"/>
      <c r="HW273" s="4"/>
      <c r="HX273" s="4"/>
    </row>
    <row r="274" spans="207:232" x14ac:dyDescent="0.25">
      <c r="GY274" s="2"/>
      <c r="HJ274" s="5"/>
      <c r="HK274" s="5"/>
      <c r="HL274" s="5"/>
      <c r="HM274" s="3"/>
      <c r="HN274" s="3"/>
      <c r="HO274" s="3"/>
      <c r="HP274" s="3"/>
      <c r="HQ274" s="3"/>
      <c r="HR274" s="3"/>
      <c r="HS274" s="4"/>
      <c r="HT274" s="4"/>
      <c r="HU274" s="4"/>
      <c r="HV274" s="4"/>
      <c r="HW274" s="4"/>
      <c r="HX274" s="4"/>
    </row>
    <row r="275" spans="207:232" x14ac:dyDescent="0.25">
      <c r="GY275" s="2"/>
      <c r="HJ275" s="5"/>
      <c r="HK275" s="5"/>
      <c r="HL275" s="5"/>
      <c r="HM275" s="3"/>
      <c r="HN275" s="3"/>
      <c r="HO275" s="3"/>
      <c r="HP275" s="3"/>
      <c r="HQ275" s="3"/>
      <c r="HR275" s="3"/>
      <c r="HS275" s="4"/>
      <c r="HT275" s="4"/>
      <c r="HU275" s="4"/>
      <c r="HV275" s="4"/>
      <c r="HW275" s="4"/>
      <c r="HX275" s="4"/>
    </row>
    <row r="276" spans="207:232" x14ac:dyDescent="0.25">
      <c r="GY276" s="2"/>
      <c r="HJ276" s="5"/>
      <c r="HK276" s="5"/>
      <c r="HL276" s="5"/>
      <c r="HM276" s="3"/>
      <c r="HN276" s="3"/>
      <c r="HO276" s="3"/>
      <c r="HP276" s="3"/>
      <c r="HQ276" s="3"/>
      <c r="HR276" s="3"/>
      <c r="HS276" s="4"/>
      <c r="HT276" s="4"/>
      <c r="HU276" s="4"/>
      <c r="HV276" s="4"/>
      <c r="HW276" s="4"/>
      <c r="HX276" s="4"/>
    </row>
    <row r="277" spans="207:232" x14ac:dyDescent="0.25">
      <c r="GY277" s="2"/>
      <c r="HJ277" s="5"/>
      <c r="HK277" s="5"/>
      <c r="HL277" s="5"/>
      <c r="HM277" s="3"/>
      <c r="HN277" s="3"/>
      <c r="HO277" s="3"/>
      <c r="HP277" s="3"/>
      <c r="HQ277" s="3"/>
      <c r="HR277" s="3"/>
      <c r="HS277" s="4"/>
      <c r="HT277" s="4"/>
      <c r="HU277" s="4"/>
      <c r="HV277" s="4"/>
      <c r="HW277" s="4"/>
      <c r="HX277" s="4"/>
    </row>
    <row r="278" spans="207:232" x14ac:dyDescent="0.25">
      <c r="GY278" s="2"/>
      <c r="HJ278" s="5"/>
      <c r="HK278" s="5"/>
      <c r="HL278" s="5"/>
      <c r="HM278" s="3"/>
      <c r="HN278" s="3"/>
      <c r="HO278" s="3"/>
      <c r="HP278" s="3"/>
      <c r="HQ278" s="3"/>
      <c r="HR278" s="3"/>
      <c r="HS278" s="4"/>
      <c r="HT278" s="4"/>
      <c r="HU278" s="4"/>
      <c r="HV278" s="4"/>
      <c r="HW278" s="4"/>
      <c r="HX278" s="4"/>
    </row>
    <row r="279" spans="207:232" x14ac:dyDescent="0.25">
      <c r="GY279" s="2"/>
      <c r="HJ279" s="5"/>
      <c r="HK279" s="5"/>
      <c r="HL279" s="5"/>
      <c r="HM279" s="3"/>
      <c r="HN279" s="3"/>
      <c r="HO279" s="3"/>
      <c r="HP279" s="3"/>
      <c r="HQ279" s="3"/>
      <c r="HR279" s="3"/>
      <c r="HS279" s="4"/>
      <c r="HT279" s="4"/>
      <c r="HU279" s="4"/>
      <c r="HV279" s="4"/>
      <c r="HW279" s="4"/>
      <c r="HX279" s="4"/>
    </row>
    <row r="280" spans="207:232" x14ac:dyDescent="0.25">
      <c r="GY280" s="2"/>
      <c r="HJ280" s="5"/>
      <c r="HK280" s="5"/>
      <c r="HL280" s="5"/>
      <c r="HM280" s="3"/>
      <c r="HN280" s="3"/>
      <c r="HO280" s="3"/>
      <c r="HP280" s="3"/>
      <c r="HQ280" s="3"/>
      <c r="HR280" s="3"/>
      <c r="HS280" s="4"/>
      <c r="HT280" s="4"/>
      <c r="HU280" s="4"/>
      <c r="HV280" s="4"/>
      <c r="HW280" s="4"/>
      <c r="HX280" s="4"/>
    </row>
    <row r="281" spans="207:232" x14ac:dyDescent="0.25">
      <c r="GY281" s="2"/>
      <c r="HJ281" s="5"/>
      <c r="HK281" s="5"/>
      <c r="HL281" s="5"/>
      <c r="HM281" s="3"/>
      <c r="HN281" s="3"/>
      <c r="HO281" s="3"/>
      <c r="HP281" s="3"/>
      <c r="HQ281" s="3"/>
      <c r="HR281" s="3"/>
      <c r="HS281" s="4"/>
      <c r="HT281" s="4"/>
      <c r="HU281" s="4"/>
      <c r="HV281" s="4"/>
      <c r="HW281" s="4"/>
      <c r="HX281" s="4"/>
    </row>
    <row r="282" spans="207:232" x14ac:dyDescent="0.25">
      <c r="GY282" s="2"/>
      <c r="HJ282" s="5"/>
      <c r="HK282" s="5"/>
      <c r="HL282" s="5"/>
      <c r="HM282" s="3"/>
      <c r="HN282" s="3"/>
      <c r="HO282" s="3"/>
      <c r="HP282" s="3"/>
      <c r="HQ282" s="3"/>
      <c r="HR282" s="3"/>
      <c r="HS282" s="4"/>
      <c r="HT282" s="4"/>
      <c r="HU282" s="4"/>
      <c r="HV282" s="4"/>
      <c r="HW282" s="4"/>
      <c r="HX282" s="4"/>
    </row>
    <row r="283" spans="207:232" x14ac:dyDescent="0.25">
      <c r="GY283" s="2"/>
      <c r="HJ283" s="5"/>
      <c r="HK283" s="5"/>
      <c r="HL283" s="5"/>
      <c r="HM283" s="3"/>
      <c r="HN283" s="3"/>
      <c r="HO283" s="3"/>
      <c r="HP283" s="3"/>
      <c r="HQ283" s="3"/>
      <c r="HR283" s="3"/>
      <c r="HS283" s="4"/>
      <c r="HT283" s="4"/>
      <c r="HU283" s="4"/>
      <c r="HV283" s="4"/>
      <c r="HW283" s="4"/>
      <c r="HX283" s="4"/>
    </row>
    <row r="284" spans="207:232" x14ac:dyDescent="0.25">
      <c r="GY284" s="2"/>
      <c r="HJ284" s="5"/>
      <c r="HK284" s="5"/>
      <c r="HL284" s="5"/>
      <c r="HM284" s="3"/>
      <c r="HN284" s="3"/>
      <c r="HO284" s="3"/>
      <c r="HP284" s="3"/>
      <c r="HQ284" s="3"/>
      <c r="HR284" s="3"/>
      <c r="HS284" s="4"/>
      <c r="HT284" s="4"/>
      <c r="HU284" s="4"/>
      <c r="HV284" s="4"/>
      <c r="HW284" s="4"/>
      <c r="HX284" s="4"/>
    </row>
    <row r="285" spans="207:232" x14ac:dyDescent="0.25">
      <c r="GY285" s="2"/>
      <c r="HJ285" s="5"/>
      <c r="HK285" s="5"/>
      <c r="HL285" s="5"/>
      <c r="HM285" s="3"/>
      <c r="HN285" s="3"/>
      <c r="HO285" s="3"/>
      <c r="HP285" s="3"/>
      <c r="HQ285" s="3"/>
      <c r="HR285" s="3"/>
      <c r="HS285" s="4"/>
      <c r="HT285" s="4"/>
      <c r="HU285" s="4"/>
      <c r="HV285" s="4"/>
      <c r="HW285" s="4"/>
      <c r="HX285" s="4"/>
    </row>
    <row r="286" spans="207:232" x14ac:dyDescent="0.25">
      <c r="GY286" s="2"/>
      <c r="HJ286" s="5"/>
      <c r="HK286" s="5"/>
      <c r="HL286" s="5"/>
      <c r="HM286" s="3"/>
      <c r="HN286" s="3"/>
      <c r="HO286" s="3"/>
      <c r="HP286" s="3"/>
      <c r="HQ286" s="3"/>
      <c r="HR286" s="3"/>
      <c r="HS286" s="4"/>
      <c r="HT286" s="4"/>
      <c r="HU286" s="4"/>
      <c r="HV286" s="4"/>
      <c r="HW286" s="4"/>
      <c r="HX286" s="4"/>
    </row>
    <row r="287" spans="207:232" x14ac:dyDescent="0.25">
      <c r="GY287" s="2"/>
      <c r="HJ287" s="5"/>
      <c r="HK287" s="5"/>
      <c r="HL287" s="5"/>
      <c r="HM287" s="3"/>
      <c r="HN287" s="3"/>
      <c r="HO287" s="3"/>
      <c r="HP287" s="3"/>
      <c r="HQ287" s="3"/>
      <c r="HR287" s="3"/>
      <c r="HS287" s="4"/>
      <c r="HT287" s="4"/>
      <c r="HU287" s="4"/>
      <c r="HV287" s="4"/>
      <c r="HW287" s="4"/>
      <c r="HX287" s="4"/>
    </row>
    <row r="288" spans="207:232" x14ac:dyDescent="0.25">
      <c r="GY288" s="2"/>
      <c r="HJ288" s="5"/>
      <c r="HK288" s="5"/>
      <c r="HL288" s="5"/>
      <c r="HM288" s="3"/>
      <c r="HN288" s="3"/>
      <c r="HO288" s="3"/>
      <c r="HP288" s="3"/>
      <c r="HQ288" s="3"/>
      <c r="HR288" s="3"/>
      <c r="HS288" s="4"/>
      <c r="HT288" s="4"/>
      <c r="HU288" s="4"/>
      <c r="HV288" s="4"/>
      <c r="HW288" s="4"/>
      <c r="HX288" s="4"/>
    </row>
    <row r="289" spans="207:232" x14ac:dyDescent="0.25">
      <c r="GY289" s="2"/>
      <c r="HJ289" s="5"/>
      <c r="HK289" s="5"/>
      <c r="HL289" s="5"/>
      <c r="HM289" s="3"/>
      <c r="HN289" s="3"/>
      <c r="HO289" s="3"/>
      <c r="HP289" s="3"/>
      <c r="HQ289" s="3"/>
      <c r="HR289" s="3"/>
      <c r="HS289" s="4"/>
      <c r="HT289" s="4"/>
      <c r="HU289" s="4"/>
      <c r="HV289" s="4"/>
      <c r="HW289" s="4"/>
      <c r="HX289" s="4"/>
    </row>
    <row r="290" spans="207:232" x14ac:dyDescent="0.25">
      <c r="GY290" s="2"/>
      <c r="HJ290" s="5"/>
      <c r="HK290" s="5"/>
      <c r="HL290" s="5"/>
      <c r="HM290" s="3"/>
      <c r="HN290" s="3"/>
      <c r="HO290" s="3"/>
      <c r="HP290" s="3"/>
      <c r="HQ290" s="3"/>
      <c r="HR290" s="3"/>
      <c r="HS290" s="4"/>
      <c r="HT290" s="4"/>
      <c r="HU290" s="4"/>
      <c r="HV290" s="4"/>
      <c r="HW290" s="4"/>
      <c r="HX290" s="4"/>
    </row>
    <row r="291" spans="207:232" x14ac:dyDescent="0.25">
      <c r="GY291" s="2"/>
      <c r="HJ291" s="5"/>
      <c r="HK291" s="5"/>
      <c r="HL291" s="5"/>
      <c r="HM291" s="3"/>
      <c r="HN291" s="3"/>
      <c r="HO291" s="3"/>
      <c r="HP291" s="3"/>
      <c r="HQ291" s="3"/>
      <c r="HR291" s="3"/>
      <c r="HS291" s="4"/>
      <c r="HT291" s="4"/>
      <c r="HU291" s="4"/>
      <c r="HV291" s="4"/>
      <c r="HW291" s="4"/>
      <c r="HX291" s="4"/>
    </row>
    <row r="292" spans="207:232" x14ac:dyDescent="0.25">
      <c r="GY292" s="2"/>
      <c r="HJ292" s="5"/>
      <c r="HK292" s="5"/>
      <c r="HL292" s="5"/>
      <c r="HM292" s="3"/>
      <c r="HN292" s="3"/>
      <c r="HO292" s="3"/>
      <c r="HP292" s="3"/>
      <c r="HQ292" s="3"/>
      <c r="HR292" s="3"/>
      <c r="HS292" s="4"/>
      <c r="HT292" s="4"/>
      <c r="HU292" s="4"/>
      <c r="HV292" s="4"/>
      <c r="HW292" s="4"/>
      <c r="HX292" s="4"/>
    </row>
    <row r="293" spans="207:232" x14ac:dyDescent="0.25">
      <c r="GY293" s="2"/>
      <c r="HJ293" s="5"/>
      <c r="HK293" s="5"/>
      <c r="HL293" s="5"/>
      <c r="HM293" s="3"/>
      <c r="HN293" s="3"/>
      <c r="HO293" s="3"/>
      <c r="HP293" s="3"/>
      <c r="HQ293" s="3"/>
      <c r="HR293" s="3"/>
      <c r="HS293" s="4"/>
      <c r="HT293" s="4"/>
      <c r="HU293" s="4"/>
      <c r="HV293" s="4"/>
      <c r="HW293" s="4"/>
      <c r="HX293" s="4"/>
    </row>
    <row r="294" spans="207:232" x14ac:dyDescent="0.25">
      <c r="GY294" s="2"/>
      <c r="HJ294" s="5"/>
      <c r="HK294" s="5"/>
      <c r="HL294" s="5"/>
      <c r="HM294" s="3"/>
      <c r="HN294" s="3"/>
      <c r="HO294" s="3"/>
      <c r="HP294" s="3"/>
      <c r="HQ294" s="3"/>
      <c r="HR294" s="3"/>
      <c r="HS294" s="4"/>
      <c r="HT294" s="4"/>
      <c r="HU294" s="4"/>
      <c r="HV294" s="4"/>
      <c r="HW294" s="4"/>
      <c r="HX294" s="4"/>
    </row>
    <row r="295" spans="207:232" x14ac:dyDescent="0.25">
      <c r="GY295" s="2"/>
      <c r="HJ295" s="5"/>
      <c r="HK295" s="5"/>
      <c r="HL295" s="5"/>
      <c r="HM295" s="3"/>
      <c r="HN295" s="3"/>
      <c r="HO295" s="3"/>
      <c r="HP295" s="3"/>
      <c r="HQ295" s="3"/>
      <c r="HR295" s="3"/>
      <c r="HS295" s="4"/>
      <c r="HT295" s="4"/>
      <c r="HU295" s="4"/>
      <c r="HV295" s="4"/>
      <c r="HW295" s="4"/>
      <c r="HX295" s="4"/>
    </row>
    <row r="296" spans="207:232" x14ac:dyDescent="0.25">
      <c r="GY296" s="2"/>
      <c r="HJ296" s="5"/>
      <c r="HK296" s="5"/>
      <c r="HL296" s="5"/>
      <c r="HM296" s="3"/>
      <c r="HN296" s="3"/>
      <c r="HO296" s="3"/>
      <c r="HP296" s="3"/>
      <c r="HQ296" s="3"/>
      <c r="HR296" s="3"/>
      <c r="HS296" s="4"/>
      <c r="HT296" s="4"/>
      <c r="HU296" s="4"/>
      <c r="HV296" s="4"/>
      <c r="HW296" s="4"/>
      <c r="HX296" s="4"/>
    </row>
    <row r="297" spans="207:232" x14ac:dyDescent="0.25">
      <c r="GY297" s="2"/>
      <c r="HJ297" s="5"/>
      <c r="HK297" s="5"/>
      <c r="HL297" s="5"/>
      <c r="HM297" s="3"/>
      <c r="HN297" s="3"/>
      <c r="HO297" s="3"/>
      <c r="HP297" s="3"/>
      <c r="HQ297" s="3"/>
      <c r="HR297" s="3"/>
      <c r="HS297" s="4"/>
      <c r="HT297" s="4"/>
      <c r="HU297" s="4"/>
      <c r="HV297" s="4"/>
      <c r="HW297" s="4"/>
      <c r="HX297" s="4"/>
    </row>
    <row r="298" spans="207:232" x14ac:dyDescent="0.25">
      <c r="GY298" s="2"/>
      <c r="HJ298" s="5"/>
      <c r="HK298" s="5"/>
      <c r="HL298" s="5"/>
      <c r="HM298" s="3"/>
      <c r="HN298" s="3"/>
      <c r="HO298" s="3"/>
      <c r="HP298" s="3"/>
      <c r="HQ298" s="3"/>
      <c r="HR298" s="3"/>
      <c r="HS298" s="4"/>
      <c r="HT298" s="4"/>
      <c r="HU298" s="4"/>
      <c r="HV298" s="4"/>
      <c r="HW298" s="4"/>
      <c r="HX298" s="4"/>
    </row>
    <row r="299" spans="207:232" x14ac:dyDescent="0.25">
      <c r="GY299" s="2"/>
      <c r="HJ299" s="5"/>
      <c r="HK299" s="5"/>
      <c r="HL299" s="5"/>
      <c r="HM299" s="3"/>
      <c r="HN299" s="3"/>
      <c r="HO299" s="3"/>
      <c r="HP299" s="3"/>
      <c r="HQ299" s="3"/>
      <c r="HR299" s="3"/>
      <c r="HS299" s="4"/>
      <c r="HT299" s="4"/>
      <c r="HU299" s="4"/>
      <c r="HV299" s="4"/>
      <c r="HW299" s="4"/>
      <c r="HX299" s="4"/>
    </row>
    <row r="300" spans="207:232" x14ac:dyDescent="0.25">
      <c r="GY300" s="2"/>
      <c r="HJ300" s="5"/>
      <c r="HK300" s="5"/>
      <c r="HL300" s="5"/>
      <c r="HM300" s="3"/>
      <c r="HN300" s="3"/>
      <c r="HO300" s="3"/>
      <c r="HP300" s="3"/>
      <c r="HQ300" s="3"/>
      <c r="HR300" s="3"/>
      <c r="HS300" s="4"/>
      <c r="HT300" s="4"/>
      <c r="HU300" s="4"/>
      <c r="HV300" s="4"/>
      <c r="HW300" s="4"/>
      <c r="HX300" s="4"/>
    </row>
    <row r="301" spans="207:232" x14ac:dyDescent="0.25">
      <c r="GY301" s="2"/>
      <c r="HJ301" s="5"/>
      <c r="HK301" s="5"/>
      <c r="HL301" s="5"/>
      <c r="HM301" s="3"/>
      <c r="HN301" s="3"/>
      <c r="HO301" s="3"/>
      <c r="HP301" s="3"/>
      <c r="HQ301" s="3"/>
      <c r="HR301" s="3"/>
      <c r="HS301" s="4"/>
      <c r="HT301" s="4"/>
      <c r="HU301" s="4"/>
      <c r="HV301" s="4"/>
      <c r="HW301" s="4"/>
      <c r="HX301" s="4"/>
    </row>
    <row r="302" spans="207:232" x14ac:dyDescent="0.25">
      <c r="GY302" s="2"/>
      <c r="HJ302" s="5"/>
      <c r="HK302" s="5"/>
      <c r="HL302" s="5"/>
      <c r="HM302" s="3"/>
      <c r="HN302" s="3"/>
      <c r="HO302" s="3"/>
      <c r="HP302" s="3"/>
      <c r="HQ302" s="3"/>
      <c r="HR302" s="3"/>
      <c r="HS302" s="4"/>
      <c r="HT302" s="4"/>
      <c r="HU302" s="4"/>
      <c r="HV302" s="4"/>
      <c r="HW302" s="4"/>
      <c r="HX302" s="4"/>
    </row>
    <row r="303" spans="207:232" x14ac:dyDescent="0.25">
      <c r="GY303" s="2"/>
      <c r="HJ303" s="5"/>
      <c r="HK303" s="5"/>
      <c r="HL303" s="5"/>
      <c r="HM303" s="3"/>
      <c r="HN303" s="3"/>
      <c r="HO303" s="3"/>
      <c r="HP303" s="3"/>
      <c r="HQ303" s="3"/>
      <c r="HR303" s="3"/>
      <c r="HS303" s="4"/>
      <c r="HT303" s="4"/>
      <c r="HU303" s="4"/>
      <c r="HV303" s="4"/>
      <c r="HW303" s="4"/>
      <c r="HX303" s="4"/>
    </row>
    <row r="304" spans="207:232" x14ac:dyDescent="0.25">
      <c r="GY304" s="2"/>
      <c r="HJ304" s="5"/>
      <c r="HK304" s="5"/>
      <c r="HL304" s="5"/>
      <c r="HM304" s="3"/>
      <c r="HN304" s="3"/>
      <c r="HO304" s="3"/>
      <c r="HP304" s="3"/>
      <c r="HQ304" s="3"/>
      <c r="HR304" s="3"/>
      <c r="HS304" s="4"/>
      <c r="HT304" s="4"/>
      <c r="HU304" s="4"/>
      <c r="HV304" s="4"/>
      <c r="HW304" s="4"/>
      <c r="HX304" s="4"/>
    </row>
    <row r="305" spans="207:232" x14ac:dyDescent="0.25">
      <c r="GY305" s="2"/>
      <c r="HJ305" s="5"/>
      <c r="HK305" s="5"/>
      <c r="HL305" s="5"/>
      <c r="HM305" s="3"/>
      <c r="HN305" s="3"/>
      <c r="HO305" s="3"/>
      <c r="HP305" s="3"/>
      <c r="HQ305" s="3"/>
      <c r="HR305" s="3"/>
      <c r="HS305" s="4"/>
      <c r="HT305" s="4"/>
      <c r="HU305" s="4"/>
      <c r="HV305" s="4"/>
      <c r="HW305" s="4"/>
      <c r="HX305" s="4"/>
    </row>
    <row r="306" spans="207:232" x14ac:dyDescent="0.25">
      <c r="GY306" s="2"/>
      <c r="HJ306" s="5"/>
      <c r="HK306" s="5"/>
      <c r="HL306" s="5"/>
      <c r="HM306" s="3"/>
      <c r="HN306" s="3"/>
      <c r="HO306" s="3"/>
      <c r="HP306" s="3"/>
      <c r="HQ306" s="3"/>
      <c r="HR306" s="3"/>
      <c r="HS306" s="4"/>
      <c r="HT306" s="4"/>
      <c r="HU306" s="4"/>
      <c r="HV306" s="4"/>
      <c r="HW306" s="4"/>
      <c r="HX306" s="4"/>
    </row>
    <row r="307" spans="207:232" x14ac:dyDescent="0.25">
      <c r="GY307" s="2"/>
      <c r="HJ307" s="5"/>
      <c r="HK307" s="5"/>
      <c r="HL307" s="5"/>
      <c r="HM307" s="3"/>
      <c r="HN307" s="3"/>
      <c r="HO307" s="3"/>
      <c r="HP307" s="3"/>
      <c r="HQ307" s="3"/>
      <c r="HR307" s="3"/>
      <c r="HS307" s="4"/>
      <c r="HT307" s="4"/>
      <c r="HU307" s="4"/>
      <c r="HV307" s="4"/>
      <c r="HW307" s="4"/>
      <c r="HX307" s="4"/>
    </row>
    <row r="308" spans="207:232" x14ac:dyDescent="0.25">
      <c r="GY308" s="2"/>
      <c r="HJ308" s="5"/>
      <c r="HK308" s="5"/>
      <c r="HL308" s="5"/>
      <c r="HM308" s="3"/>
      <c r="HN308" s="3"/>
      <c r="HO308" s="3"/>
      <c r="HP308" s="3"/>
      <c r="HQ308" s="3"/>
      <c r="HR308" s="3"/>
      <c r="HS308" s="4"/>
      <c r="HT308" s="4"/>
      <c r="HU308" s="4"/>
      <c r="HV308" s="4"/>
      <c r="HW308" s="4"/>
      <c r="HX308" s="4"/>
    </row>
    <row r="309" spans="207:232" x14ac:dyDescent="0.25">
      <c r="GY309" s="2"/>
      <c r="HJ309" s="5"/>
      <c r="HK309" s="5"/>
      <c r="HL309" s="5"/>
      <c r="HM309" s="3"/>
      <c r="HN309" s="3"/>
      <c r="HO309" s="3"/>
      <c r="HP309" s="3"/>
      <c r="HQ309" s="3"/>
      <c r="HR309" s="3"/>
      <c r="HS309" s="4"/>
      <c r="HT309" s="4"/>
      <c r="HU309" s="4"/>
      <c r="HV309" s="4"/>
      <c r="HW309" s="4"/>
      <c r="HX309" s="4"/>
    </row>
    <row r="310" spans="207:232" x14ac:dyDescent="0.25">
      <c r="GY310" s="2"/>
      <c r="HJ310" s="5"/>
      <c r="HK310" s="5"/>
      <c r="HL310" s="5"/>
      <c r="HM310" s="3"/>
      <c r="HN310" s="3"/>
      <c r="HO310" s="3"/>
      <c r="HP310" s="3"/>
      <c r="HQ310" s="3"/>
      <c r="HR310" s="3"/>
      <c r="HS310" s="4"/>
      <c r="HT310" s="4"/>
      <c r="HU310" s="4"/>
      <c r="HV310" s="4"/>
      <c r="HW310" s="4"/>
      <c r="HX310" s="4"/>
    </row>
    <row r="311" spans="207:232" x14ac:dyDescent="0.25">
      <c r="GY311" s="2"/>
      <c r="HJ311" s="5"/>
      <c r="HK311" s="5"/>
      <c r="HL311" s="5"/>
      <c r="HM311" s="3"/>
      <c r="HN311" s="3"/>
      <c r="HO311" s="3"/>
      <c r="HP311" s="3"/>
      <c r="HQ311" s="3"/>
      <c r="HR311" s="3"/>
      <c r="HS311" s="4"/>
      <c r="HT311" s="4"/>
      <c r="HU311" s="4"/>
      <c r="HV311" s="4"/>
      <c r="HW311" s="4"/>
      <c r="HX311" s="4"/>
    </row>
    <row r="312" spans="207:232" x14ac:dyDescent="0.25">
      <c r="GY312" s="2"/>
      <c r="HJ312" s="5"/>
      <c r="HK312" s="5"/>
      <c r="HL312" s="5"/>
      <c r="HM312" s="3"/>
      <c r="HN312" s="3"/>
      <c r="HO312" s="3"/>
      <c r="HP312" s="3"/>
      <c r="HQ312" s="3"/>
      <c r="HR312" s="3"/>
      <c r="HS312" s="4"/>
      <c r="HT312" s="4"/>
      <c r="HU312" s="4"/>
      <c r="HV312" s="4"/>
      <c r="HW312" s="4"/>
      <c r="HX312" s="4"/>
    </row>
    <row r="313" spans="207:232" x14ac:dyDescent="0.25">
      <c r="GY313" s="2"/>
      <c r="HJ313" s="5"/>
      <c r="HK313" s="5"/>
      <c r="HL313" s="5"/>
      <c r="HM313" s="3"/>
      <c r="HN313" s="3"/>
      <c r="HO313" s="3"/>
      <c r="HP313" s="3"/>
      <c r="HQ313" s="3"/>
      <c r="HR313" s="3"/>
      <c r="HS313" s="4"/>
      <c r="HT313" s="4"/>
      <c r="HU313" s="4"/>
      <c r="HV313" s="4"/>
      <c r="HW313" s="4"/>
      <c r="HX313" s="4"/>
    </row>
    <row r="314" spans="207:232" x14ac:dyDescent="0.25">
      <c r="GY314" s="2"/>
      <c r="HJ314" s="5"/>
      <c r="HK314" s="5"/>
      <c r="HL314" s="5"/>
      <c r="HM314" s="3"/>
      <c r="HN314" s="3"/>
      <c r="HO314" s="3"/>
      <c r="HP314" s="3"/>
      <c r="HQ314" s="3"/>
      <c r="HR314" s="3"/>
      <c r="HS314" s="4"/>
      <c r="HT314" s="4"/>
      <c r="HU314" s="4"/>
      <c r="HV314" s="4"/>
      <c r="HW314" s="4"/>
      <c r="HX314" s="4"/>
    </row>
    <row r="315" spans="207:232" x14ac:dyDescent="0.25">
      <c r="GY315" s="2"/>
      <c r="HJ315" s="5"/>
      <c r="HK315" s="5"/>
      <c r="HL315" s="5"/>
      <c r="HM315" s="3"/>
      <c r="HN315" s="3"/>
      <c r="HO315" s="3"/>
      <c r="HP315" s="3"/>
      <c r="HQ315" s="3"/>
      <c r="HR315" s="3"/>
      <c r="HS315" s="4"/>
      <c r="HT315" s="4"/>
      <c r="HU315" s="4"/>
      <c r="HV315" s="4"/>
      <c r="HW315" s="4"/>
      <c r="HX315" s="4"/>
    </row>
    <row r="316" spans="207:232" x14ac:dyDescent="0.25">
      <c r="GY316" s="2"/>
      <c r="HJ316" s="5"/>
      <c r="HK316" s="5"/>
      <c r="HL316" s="5"/>
      <c r="HM316" s="3"/>
      <c r="HN316" s="3"/>
      <c r="HO316" s="3"/>
      <c r="HP316" s="3"/>
      <c r="HQ316" s="3"/>
      <c r="HR316" s="3"/>
      <c r="HS316" s="4"/>
      <c r="HT316" s="4"/>
      <c r="HU316" s="4"/>
      <c r="HV316" s="4"/>
      <c r="HW316" s="4"/>
      <c r="HX316" s="4"/>
    </row>
    <row r="317" spans="207:232" x14ac:dyDescent="0.25">
      <c r="GY317" s="2"/>
      <c r="HJ317" s="5"/>
      <c r="HK317" s="5"/>
      <c r="HL317" s="5"/>
      <c r="HM317" s="3"/>
      <c r="HN317" s="3"/>
      <c r="HO317" s="3"/>
      <c r="HP317" s="3"/>
      <c r="HQ317" s="3"/>
      <c r="HR317" s="3"/>
      <c r="HS317" s="4"/>
      <c r="HT317" s="4"/>
      <c r="HU317" s="4"/>
      <c r="HV317" s="4"/>
      <c r="HW317" s="4"/>
      <c r="HX317" s="4"/>
    </row>
    <row r="318" spans="207:232" x14ac:dyDescent="0.25">
      <c r="GY318" s="2"/>
      <c r="HJ318" s="5"/>
      <c r="HK318" s="5"/>
      <c r="HL318" s="5"/>
      <c r="HM318" s="3"/>
      <c r="HN318" s="3"/>
      <c r="HO318" s="3"/>
      <c r="HP318" s="3"/>
      <c r="HQ318" s="3"/>
      <c r="HR318" s="3"/>
      <c r="HS318" s="4"/>
      <c r="HT318" s="4"/>
      <c r="HU318" s="4"/>
      <c r="HV318" s="4"/>
      <c r="HW318" s="4"/>
      <c r="HX318" s="4"/>
    </row>
    <row r="319" spans="207:232" x14ac:dyDescent="0.25">
      <c r="GY319" s="2"/>
      <c r="HJ319" s="5"/>
      <c r="HK319" s="5"/>
      <c r="HL319" s="5"/>
      <c r="HM319" s="3"/>
      <c r="HN319" s="3"/>
      <c r="HO319" s="3"/>
      <c r="HP319" s="3"/>
      <c r="HQ319" s="3"/>
      <c r="HR319" s="3"/>
      <c r="HS319" s="4"/>
      <c r="HT319" s="4"/>
      <c r="HU319" s="4"/>
      <c r="HV319" s="4"/>
      <c r="HW319" s="4"/>
      <c r="HX319" s="4"/>
    </row>
    <row r="320" spans="207:232" x14ac:dyDescent="0.25">
      <c r="GY320" s="2"/>
      <c r="HJ320" s="5"/>
      <c r="HK320" s="5"/>
      <c r="HL320" s="5"/>
      <c r="HM320" s="3"/>
      <c r="HN320" s="3"/>
      <c r="HO320" s="3"/>
      <c r="HP320" s="3"/>
      <c r="HQ320" s="3"/>
      <c r="HR320" s="3"/>
      <c r="HS320" s="4"/>
      <c r="HT320" s="4"/>
      <c r="HU320" s="4"/>
      <c r="HV320" s="4"/>
      <c r="HW320" s="4"/>
      <c r="HX320" s="4"/>
    </row>
    <row r="321" spans="207:232" x14ac:dyDescent="0.25">
      <c r="GY321" s="2"/>
      <c r="HJ321" s="5"/>
      <c r="HK321" s="5"/>
      <c r="HL321" s="5"/>
      <c r="HM321" s="3"/>
      <c r="HN321" s="3"/>
      <c r="HO321" s="3"/>
      <c r="HP321" s="3"/>
      <c r="HQ321" s="3"/>
      <c r="HR321" s="3"/>
      <c r="HS321" s="4"/>
      <c r="HT321" s="4"/>
      <c r="HU321" s="4"/>
      <c r="HV321" s="4"/>
      <c r="HW321" s="4"/>
      <c r="HX321" s="4"/>
    </row>
    <row r="322" spans="207:232" x14ac:dyDescent="0.25">
      <c r="GY322" s="2"/>
      <c r="HJ322" s="5"/>
      <c r="HK322" s="5"/>
      <c r="HL322" s="5"/>
      <c r="HM322" s="3"/>
      <c r="HN322" s="3"/>
      <c r="HO322" s="3"/>
      <c r="HP322" s="3"/>
      <c r="HQ322" s="3"/>
      <c r="HR322" s="3"/>
      <c r="HS322" s="4"/>
      <c r="HT322" s="4"/>
      <c r="HU322" s="4"/>
      <c r="HV322" s="4"/>
      <c r="HW322" s="4"/>
      <c r="HX322" s="4"/>
    </row>
    <row r="323" spans="207:232" x14ac:dyDescent="0.25">
      <c r="GY323" s="2"/>
      <c r="HJ323" s="5"/>
      <c r="HK323" s="5"/>
      <c r="HL323" s="5"/>
      <c r="HM323" s="3"/>
      <c r="HN323" s="3"/>
      <c r="HO323" s="3"/>
      <c r="HP323" s="3"/>
      <c r="HQ323" s="3"/>
      <c r="HR323" s="3"/>
      <c r="HS323" s="4"/>
      <c r="HT323" s="4"/>
      <c r="HU323" s="4"/>
      <c r="HV323" s="4"/>
      <c r="HW323" s="4"/>
      <c r="HX323" s="4"/>
    </row>
    <row r="324" spans="207:232" x14ac:dyDescent="0.25">
      <c r="GY324" s="2"/>
      <c r="HJ324" s="5"/>
      <c r="HK324" s="5"/>
      <c r="HL324" s="5"/>
      <c r="HM324" s="3"/>
      <c r="HN324" s="3"/>
      <c r="HO324" s="3"/>
      <c r="HP324" s="3"/>
      <c r="HQ324" s="3"/>
      <c r="HR324" s="3"/>
      <c r="HS324" s="4"/>
      <c r="HT324" s="4"/>
      <c r="HU324" s="4"/>
      <c r="HV324" s="4"/>
      <c r="HW324" s="4"/>
      <c r="HX324" s="4"/>
    </row>
    <row r="325" spans="207:232" x14ac:dyDescent="0.25">
      <c r="GY325" s="2"/>
      <c r="HJ325" s="5"/>
      <c r="HK325" s="5"/>
      <c r="HL325" s="5"/>
      <c r="HM325" s="3"/>
      <c r="HN325" s="3"/>
      <c r="HO325" s="3"/>
      <c r="HP325" s="3"/>
      <c r="HQ325" s="3"/>
      <c r="HR325" s="3"/>
      <c r="HS325" s="4"/>
      <c r="HT325" s="4"/>
      <c r="HU325" s="4"/>
      <c r="HV325" s="4"/>
      <c r="HW325" s="4"/>
      <c r="HX325" s="4"/>
    </row>
    <row r="326" spans="207:232" x14ac:dyDescent="0.25">
      <c r="GY326" s="2"/>
      <c r="HJ326" s="5"/>
      <c r="HK326" s="5"/>
      <c r="HL326" s="5"/>
      <c r="HM326" s="3"/>
      <c r="HN326" s="3"/>
      <c r="HO326" s="3"/>
      <c r="HP326" s="3"/>
      <c r="HQ326" s="3"/>
      <c r="HR326" s="3"/>
      <c r="HS326" s="4"/>
      <c r="HT326" s="4"/>
      <c r="HU326" s="4"/>
      <c r="HV326" s="4"/>
      <c r="HW326" s="4"/>
      <c r="HX326" s="4"/>
    </row>
    <row r="327" spans="207:232" x14ac:dyDescent="0.25">
      <c r="GY327" s="2"/>
      <c r="HJ327" s="5"/>
      <c r="HK327" s="5"/>
      <c r="HL327" s="5"/>
      <c r="HM327" s="3"/>
      <c r="HN327" s="3"/>
      <c r="HO327" s="3"/>
      <c r="HP327" s="3"/>
      <c r="HQ327" s="3"/>
      <c r="HR327" s="3"/>
      <c r="HS327" s="4"/>
      <c r="HT327" s="4"/>
      <c r="HU327" s="4"/>
      <c r="HV327" s="4"/>
      <c r="HW327" s="4"/>
      <c r="HX327" s="4"/>
    </row>
    <row r="328" spans="207:232" x14ac:dyDescent="0.25">
      <c r="GY328" s="2"/>
      <c r="HJ328" s="5"/>
      <c r="HK328" s="5"/>
      <c r="HL328" s="5"/>
      <c r="HM328" s="3"/>
      <c r="HN328" s="3"/>
      <c r="HO328" s="3"/>
      <c r="HP328" s="3"/>
      <c r="HQ328" s="3"/>
      <c r="HR328" s="3"/>
      <c r="HS328" s="4"/>
      <c r="HT328" s="4"/>
      <c r="HU328" s="4"/>
      <c r="HV328" s="4"/>
      <c r="HW328" s="4"/>
      <c r="HX328" s="4"/>
    </row>
    <row r="329" spans="207:232" x14ac:dyDescent="0.25">
      <c r="GY329" s="2"/>
      <c r="HJ329" s="5"/>
      <c r="HK329" s="5"/>
      <c r="HL329" s="5"/>
      <c r="HM329" s="3"/>
      <c r="HN329" s="3"/>
      <c r="HO329" s="3"/>
      <c r="HP329" s="3"/>
      <c r="HQ329" s="3"/>
      <c r="HR329" s="3"/>
      <c r="HS329" s="4"/>
      <c r="HT329" s="4"/>
      <c r="HU329" s="4"/>
      <c r="HV329" s="4"/>
      <c r="HW329" s="4"/>
      <c r="HX329" s="4"/>
    </row>
    <row r="330" spans="207:232" x14ac:dyDescent="0.25">
      <c r="GY330" s="2"/>
      <c r="HJ330" s="5"/>
      <c r="HK330" s="5"/>
      <c r="HL330" s="5"/>
      <c r="HM330" s="3"/>
      <c r="HN330" s="3"/>
      <c r="HO330" s="3"/>
      <c r="HP330" s="3"/>
      <c r="HQ330" s="3"/>
      <c r="HR330" s="3"/>
      <c r="HS330" s="4"/>
      <c r="HT330" s="4"/>
      <c r="HU330" s="4"/>
      <c r="HV330" s="4"/>
      <c r="HW330" s="4"/>
      <c r="HX330" s="4"/>
    </row>
    <row r="331" spans="207:232" x14ac:dyDescent="0.25">
      <c r="GY331" s="2"/>
      <c r="HJ331" s="5"/>
      <c r="HK331" s="5"/>
      <c r="HL331" s="5"/>
      <c r="HM331" s="3"/>
      <c r="HN331" s="3"/>
      <c r="HO331" s="3"/>
      <c r="HP331" s="3"/>
      <c r="HQ331" s="3"/>
      <c r="HR331" s="3"/>
      <c r="HS331" s="4"/>
      <c r="HT331" s="4"/>
      <c r="HU331" s="4"/>
      <c r="HV331" s="4"/>
      <c r="HW331" s="4"/>
      <c r="HX331" s="4"/>
    </row>
    <row r="332" spans="207:232" x14ac:dyDescent="0.25">
      <c r="GY332" s="2"/>
      <c r="HJ332" s="5"/>
      <c r="HK332" s="5"/>
      <c r="HL332" s="5"/>
      <c r="HM332" s="3"/>
      <c r="HN332" s="3"/>
      <c r="HO332" s="3"/>
      <c r="HP332" s="3"/>
      <c r="HQ332" s="3"/>
      <c r="HR332" s="3"/>
      <c r="HS332" s="4"/>
      <c r="HT332" s="4"/>
      <c r="HU332" s="4"/>
      <c r="HV332" s="4"/>
      <c r="HW332" s="4"/>
      <c r="HX332" s="4"/>
    </row>
    <row r="333" spans="207:232" x14ac:dyDescent="0.25">
      <c r="GY333" s="2"/>
      <c r="HJ333" s="5"/>
      <c r="HK333" s="5"/>
      <c r="HL333" s="5"/>
      <c r="HM333" s="3"/>
      <c r="HN333" s="3"/>
      <c r="HO333" s="3"/>
      <c r="HP333" s="3"/>
      <c r="HQ333" s="3"/>
      <c r="HR333" s="3"/>
      <c r="HS333" s="4"/>
      <c r="HT333" s="4"/>
      <c r="HU333" s="4"/>
      <c r="HV333" s="4"/>
      <c r="HW333" s="4"/>
      <c r="HX333" s="4"/>
    </row>
    <row r="334" spans="207:232" x14ac:dyDescent="0.25">
      <c r="GY334" s="2"/>
      <c r="HJ334" s="5"/>
      <c r="HK334" s="5"/>
      <c r="HL334" s="5"/>
      <c r="HM334" s="3"/>
      <c r="HN334" s="3"/>
      <c r="HO334" s="3"/>
      <c r="HP334" s="3"/>
      <c r="HQ334" s="3"/>
      <c r="HR334" s="3"/>
      <c r="HS334" s="4"/>
      <c r="HT334" s="4"/>
      <c r="HU334" s="4"/>
      <c r="HV334" s="4"/>
      <c r="HW334" s="4"/>
      <c r="HX334" s="4"/>
    </row>
    <row r="335" spans="207:232" x14ac:dyDescent="0.25">
      <c r="GY335" s="2"/>
      <c r="HJ335" s="5"/>
      <c r="HK335" s="5"/>
      <c r="HL335" s="5"/>
      <c r="HM335" s="3"/>
      <c r="HN335" s="3"/>
      <c r="HO335" s="3"/>
      <c r="HP335" s="3"/>
      <c r="HQ335" s="3"/>
      <c r="HR335" s="3"/>
      <c r="HS335" s="4"/>
      <c r="HT335" s="4"/>
      <c r="HU335" s="4"/>
      <c r="HV335" s="4"/>
      <c r="HW335" s="4"/>
      <c r="HX335" s="4"/>
    </row>
    <row r="336" spans="207:232" x14ac:dyDescent="0.25">
      <c r="GY336" s="2"/>
      <c r="HJ336" s="5"/>
      <c r="HK336" s="5"/>
      <c r="HL336" s="5"/>
      <c r="HM336" s="3"/>
      <c r="HN336" s="3"/>
      <c r="HO336" s="3"/>
      <c r="HP336" s="3"/>
      <c r="HQ336" s="3"/>
      <c r="HR336" s="3"/>
      <c r="HS336" s="4"/>
      <c r="HT336" s="4"/>
      <c r="HU336" s="4"/>
      <c r="HV336" s="4"/>
      <c r="HW336" s="4"/>
      <c r="HX336" s="4"/>
    </row>
    <row r="337" spans="207:232" x14ac:dyDescent="0.25">
      <c r="GY337" s="2"/>
      <c r="HJ337" s="5"/>
      <c r="HK337" s="5"/>
      <c r="HL337" s="5"/>
      <c r="HM337" s="3"/>
      <c r="HN337" s="3"/>
      <c r="HO337" s="3"/>
      <c r="HP337" s="3"/>
      <c r="HQ337" s="3"/>
      <c r="HR337" s="3"/>
      <c r="HS337" s="4"/>
      <c r="HT337" s="4"/>
      <c r="HU337" s="4"/>
      <c r="HV337" s="4"/>
      <c r="HW337" s="4"/>
      <c r="HX337" s="4"/>
    </row>
    <row r="338" spans="207:232" x14ac:dyDescent="0.25">
      <c r="GY338" s="2"/>
      <c r="HJ338" s="5"/>
      <c r="HK338" s="5"/>
      <c r="HL338" s="5"/>
      <c r="HM338" s="3"/>
      <c r="HN338" s="3"/>
      <c r="HO338" s="3"/>
      <c r="HP338" s="3"/>
      <c r="HQ338" s="3"/>
      <c r="HR338" s="3"/>
      <c r="HS338" s="4"/>
      <c r="HT338" s="4"/>
      <c r="HU338" s="4"/>
      <c r="HV338" s="4"/>
      <c r="HW338" s="4"/>
      <c r="HX338" s="4"/>
    </row>
    <row r="339" spans="207:232" x14ac:dyDescent="0.25">
      <c r="GY339" s="2"/>
      <c r="HJ339" s="5"/>
      <c r="HK339" s="5"/>
      <c r="HL339" s="5"/>
      <c r="HM339" s="3"/>
      <c r="HN339" s="3"/>
      <c r="HO339" s="3"/>
      <c r="HP339" s="3"/>
      <c r="HQ339" s="3"/>
      <c r="HR339" s="3"/>
      <c r="HS339" s="4"/>
      <c r="HT339" s="4"/>
      <c r="HU339" s="4"/>
      <c r="HV339" s="4"/>
      <c r="HW339" s="4"/>
      <c r="HX339" s="4"/>
    </row>
    <row r="340" spans="207:232" x14ac:dyDescent="0.25">
      <c r="GY340" s="2"/>
      <c r="HJ340" s="5"/>
      <c r="HK340" s="5"/>
      <c r="HL340" s="5"/>
      <c r="HM340" s="3"/>
      <c r="HN340" s="3"/>
      <c r="HO340" s="3"/>
      <c r="HP340" s="3"/>
      <c r="HQ340" s="3"/>
      <c r="HR340" s="3"/>
      <c r="HS340" s="4"/>
      <c r="HT340" s="4"/>
      <c r="HU340" s="4"/>
      <c r="HV340" s="4"/>
      <c r="HW340" s="4"/>
      <c r="HX340" s="4"/>
    </row>
    <row r="341" spans="207:232" x14ac:dyDescent="0.25">
      <c r="GY341" s="2"/>
      <c r="HJ341" s="5"/>
      <c r="HK341" s="5"/>
      <c r="HL341" s="5"/>
      <c r="HM341" s="3"/>
      <c r="HN341" s="3"/>
      <c r="HO341" s="3"/>
      <c r="HP341" s="3"/>
      <c r="HQ341" s="3"/>
      <c r="HR341" s="3"/>
      <c r="HS341" s="4"/>
      <c r="HT341" s="4"/>
      <c r="HU341" s="4"/>
      <c r="HV341" s="4"/>
      <c r="HW341" s="4"/>
      <c r="HX341" s="4"/>
    </row>
    <row r="342" spans="207:232" x14ac:dyDescent="0.25">
      <c r="GY342" s="2"/>
      <c r="HJ342" s="5"/>
      <c r="HK342" s="5"/>
      <c r="HL342" s="5"/>
      <c r="HM342" s="3"/>
      <c r="HN342" s="3"/>
      <c r="HO342" s="3"/>
      <c r="HP342" s="3"/>
      <c r="HQ342" s="3"/>
      <c r="HR342" s="3"/>
      <c r="HS342" s="4"/>
      <c r="HT342" s="4"/>
      <c r="HU342" s="4"/>
      <c r="HV342" s="4"/>
      <c r="HW342" s="4"/>
      <c r="HX342" s="4"/>
    </row>
    <row r="343" spans="207:232" x14ac:dyDescent="0.25">
      <c r="GY343" s="2"/>
      <c r="HJ343" s="5"/>
      <c r="HK343" s="5"/>
      <c r="HL343" s="5"/>
      <c r="HM343" s="3"/>
      <c r="HN343" s="3"/>
      <c r="HO343" s="3"/>
      <c r="HP343" s="3"/>
      <c r="HQ343" s="3"/>
      <c r="HR343" s="3"/>
      <c r="HS343" s="4"/>
      <c r="HT343" s="4"/>
      <c r="HU343" s="4"/>
      <c r="HV343" s="4"/>
      <c r="HW343" s="4"/>
      <c r="HX343" s="4"/>
    </row>
    <row r="344" spans="207:232" x14ac:dyDescent="0.25">
      <c r="GY344" s="2"/>
      <c r="HJ344" s="5"/>
      <c r="HK344" s="5"/>
      <c r="HL344" s="5"/>
      <c r="HM344" s="3"/>
      <c r="HN344" s="3"/>
      <c r="HO344" s="3"/>
      <c r="HP344" s="3"/>
      <c r="HQ344" s="3"/>
      <c r="HR344" s="3"/>
      <c r="HS344" s="4"/>
      <c r="HT344" s="4"/>
      <c r="HU344" s="4"/>
      <c r="HV344" s="4"/>
      <c r="HW344" s="4"/>
      <c r="HX344" s="4"/>
    </row>
    <row r="345" spans="207:232" x14ac:dyDescent="0.25">
      <c r="GY345" s="2"/>
      <c r="HJ345" s="5"/>
      <c r="HK345" s="5"/>
      <c r="HL345" s="5"/>
      <c r="HM345" s="3"/>
      <c r="HN345" s="3"/>
      <c r="HO345" s="3"/>
      <c r="HP345" s="3"/>
      <c r="HQ345" s="3"/>
      <c r="HR345" s="3"/>
      <c r="HS345" s="4"/>
      <c r="HT345" s="4"/>
      <c r="HU345" s="4"/>
      <c r="HV345" s="4"/>
      <c r="HW345" s="4"/>
      <c r="HX345" s="4"/>
    </row>
    <row r="346" spans="207:232" x14ac:dyDescent="0.25">
      <c r="GY346" s="2"/>
      <c r="HJ346" s="5"/>
      <c r="HK346" s="5"/>
      <c r="HL346" s="5"/>
      <c r="HM346" s="3"/>
      <c r="HN346" s="3"/>
      <c r="HO346" s="3"/>
      <c r="HP346" s="3"/>
      <c r="HQ346" s="3"/>
      <c r="HR346" s="3"/>
      <c r="HS346" s="4"/>
      <c r="HT346" s="4"/>
      <c r="HU346" s="4"/>
      <c r="HV346" s="4"/>
      <c r="HW346" s="4"/>
      <c r="HX346" s="4"/>
    </row>
    <row r="347" spans="207:232" x14ac:dyDescent="0.25">
      <c r="GY347" s="2"/>
      <c r="HJ347" s="5"/>
      <c r="HK347" s="5"/>
      <c r="HL347" s="5"/>
      <c r="HM347" s="3"/>
      <c r="HN347" s="3"/>
      <c r="HO347" s="3"/>
      <c r="HP347" s="3"/>
      <c r="HQ347" s="3"/>
      <c r="HR347" s="3"/>
      <c r="HS347" s="4"/>
      <c r="HT347" s="4"/>
      <c r="HU347" s="4"/>
      <c r="HV347" s="4"/>
      <c r="HW347" s="4"/>
      <c r="HX347" s="4"/>
    </row>
    <row r="348" spans="207:232" x14ac:dyDescent="0.25">
      <c r="GY348" s="2"/>
      <c r="HJ348" s="5"/>
      <c r="HK348" s="5"/>
      <c r="HL348" s="5"/>
      <c r="HM348" s="3"/>
      <c r="HN348" s="3"/>
      <c r="HO348" s="3"/>
      <c r="HP348" s="3"/>
      <c r="HQ348" s="3"/>
      <c r="HR348" s="3"/>
      <c r="HS348" s="4"/>
      <c r="HT348" s="4"/>
      <c r="HU348" s="4"/>
      <c r="HV348" s="4"/>
      <c r="HW348" s="4"/>
      <c r="HX348" s="4"/>
    </row>
    <row r="349" spans="207:232" x14ac:dyDescent="0.25">
      <c r="GY349" s="2"/>
      <c r="HJ349" s="5"/>
      <c r="HK349" s="5"/>
      <c r="HL349" s="5"/>
      <c r="HM349" s="3"/>
      <c r="HN349" s="3"/>
      <c r="HO349" s="3"/>
      <c r="HP349" s="3"/>
      <c r="HQ349" s="3"/>
      <c r="HR349" s="3"/>
      <c r="HS349" s="4"/>
      <c r="HT349" s="4"/>
      <c r="HU349" s="4"/>
      <c r="HV349" s="4"/>
      <c r="HW349" s="4"/>
      <c r="HX349" s="4"/>
    </row>
    <row r="350" spans="207:232" x14ac:dyDescent="0.25">
      <c r="GY350" s="2"/>
      <c r="HJ350" s="5"/>
      <c r="HK350" s="5"/>
      <c r="HL350" s="5"/>
      <c r="HM350" s="3"/>
      <c r="HN350" s="3"/>
      <c r="HO350" s="3"/>
      <c r="HP350" s="3"/>
      <c r="HQ350" s="3"/>
      <c r="HR350" s="3"/>
      <c r="HS350" s="4"/>
      <c r="HT350" s="4"/>
      <c r="HU350" s="4"/>
      <c r="HV350" s="4"/>
      <c r="HW350" s="4"/>
      <c r="HX350" s="4"/>
    </row>
    <row r="351" spans="207:232" x14ac:dyDescent="0.25">
      <c r="GY351" s="2"/>
      <c r="HJ351" s="5"/>
      <c r="HK351" s="5"/>
      <c r="HL351" s="5"/>
      <c r="HM351" s="3"/>
      <c r="HN351" s="3"/>
      <c r="HO351" s="3"/>
      <c r="HP351" s="3"/>
      <c r="HQ351" s="3"/>
      <c r="HR351" s="3"/>
      <c r="HS351" s="4"/>
      <c r="HT351" s="4"/>
      <c r="HU351" s="4"/>
      <c r="HV351" s="4"/>
      <c r="HW351" s="4"/>
      <c r="HX351" s="4"/>
    </row>
    <row r="352" spans="207:232" x14ac:dyDescent="0.25">
      <c r="GY352" s="2"/>
      <c r="HJ352" s="5"/>
      <c r="HK352" s="5"/>
      <c r="HL352" s="5"/>
      <c r="HM352" s="3"/>
      <c r="HN352" s="3"/>
      <c r="HO352" s="3"/>
      <c r="HP352" s="3"/>
      <c r="HQ352" s="3"/>
      <c r="HR352" s="3"/>
      <c r="HS352" s="4"/>
      <c r="HT352" s="4"/>
      <c r="HU352" s="4"/>
      <c r="HV352" s="4"/>
      <c r="HW352" s="4"/>
      <c r="HX352" s="4"/>
    </row>
    <row r="353" spans="207:232" x14ac:dyDescent="0.25">
      <c r="GY353" s="2"/>
      <c r="HJ353" s="5"/>
      <c r="HK353" s="5"/>
      <c r="HL353" s="5"/>
      <c r="HM353" s="3"/>
      <c r="HN353" s="3"/>
      <c r="HO353" s="3"/>
      <c r="HP353" s="3"/>
      <c r="HQ353" s="3"/>
      <c r="HR353" s="3"/>
      <c r="HS353" s="4"/>
      <c r="HT353" s="4"/>
      <c r="HU353" s="4"/>
      <c r="HV353" s="4"/>
      <c r="HW353" s="4"/>
      <c r="HX353" s="4"/>
    </row>
    <row r="354" spans="207:232" x14ac:dyDescent="0.25">
      <c r="GY354" s="2"/>
      <c r="HJ354" s="5"/>
      <c r="HK354" s="5"/>
      <c r="HL354" s="5"/>
      <c r="HM354" s="3"/>
      <c r="HN354" s="3"/>
      <c r="HO354" s="3"/>
      <c r="HP354" s="3"/>
      <c r="HQ354" s="3"/>
      <c r="HR354" s="3"/>
      <c r="HS354" s="4"/>
      <c r="HT354" s="4"/>
      <c r="HU354" s="4"/>
      <c r="HV354" s="4"/>
      <c r="HW354" s="4"/>
      <c r="HX354" s="4"/>
    </row>
    <row r="355" spans="207:232" x14ac:dyDescent="0.25">
      <c r="GY355" s="2"/>
      <c r="HJ355" s="5"/>
      <c r="HK355" s="5"/>
      <c r="HL355" s="5"/>
      <c r="HM355" s="3"/>
      <c r="HN355" s="3"/>
      <c r="HO355" s="3"/>
      <c r="HP355" s="3"/>
      <c r="HQ355" s="3"/>
      <c r="HR355" s="3"/>
      <c r="HS355" s="4"/>
      <c r="HT355" s="4"/>
      <c r="HU355" s="4"/>
      <c r="HV355" s="4"/>
      <c r="HW355" s="4"/>
      <c r="HX355" s="4"/>
    </row>
    <row r="356" spans="207:232" x14ac:dyDescent="0.25">
      <c r="GY356" s="2"/>
      <c r="HJ356" s="5"/>
      <c r="HK356" s="5"/>
      <c r="HL356" s="5"/>
      <c r="HM356" s="3"/>
      <c r="HN356" s="3"/>
      <c r="HO356" s="3"/>
      <c r="HP356" s="3"/>
      <c r="HQ356" s="3"/>
      <c r="HR356" s="3"/>
      <c r="HS356" s="4"/>
      <c r="HT356" s="4"/>
      <c r="HU356" s="4"/>
      <c r="HV356" s="4"/>
      <c r="HW356" s="4"/>
      <c r="HX356" s="4"/>
    </row>
    <row r="357" spans="207:232" x14ac:dyDescent="0.25">
      <c r="GY357" s="2"/>
      <c r="HJ357" s="5"/>
      <c r="HK357" s="5"/>
      <c r="HL357" s="5"/>
      <c r="HM357" s="3"/>
      <c r="HN357" s="3"/>
      <c r="HO357" s="3"/>
      <c r="HP357" s="3"/>
      <c r="HQ357" s="3"/>
      <c r="HR357" s="3"/>
      <c r="HS357" s="4"/>
      <c r="HT357" s="4"/>
      <c r="HU357" s="4"/>
      <c r="HV357" s="4"/>
      <c r="HW357" s="4"/>
      <c r="HX357" s="4"/>
    </row>
    <row r="358" spans="207:232" x14ac:dyDescent="0.25">
      <c r="GY358" s="2"/>
      <c r="HJ358" s="5"/>
      <c r="HK358" s="5"/>
      <c r="HL358" s="5"/>
      <c r="HM358" s="3"/>
      <c r="HN358" s="3"/>
      <c r="HO358" s="3"/>
      <c r="HP358" s="3"/>
      <c r="HQ358" s="3"/>
      <c r="HR358" s="3"/>
      <c r="HS358" s="4"/>
      <c r="HT358" s="4"/>
      <c r="HU358" s="4"/>
      <c r="HV358" s="4"/>
      <c r="HW358" s="4"/>
      <c r="HX358" s="4"/>
    </row>
    <row r="359" spans="207:232" x14ac:dyDescent="0.25">
      <c r="GY359" s="2"/>
      <c r="HJ359" s="5"/>
      <c r="HK359" s="5"/>
      <c r="HL359" s="5"/>
      <c r="HM359" s="3"/>
      <c r="HN359" s="3"/>
      <c r="HO359" s="3"/>
      <c r="HP359" s="3"/>
      <c r="HQ359" s="3"/>
      <c r="HR359" s="3"/>
      <c r="HS359" s="4"/>
      <c r="HT359" s="4"/>
      <c r="HU359" s="4"/>
      <c r="HV359" s="4"/>
      <c r="HW359" s="4"/>
      <c r="HX359" s="4"/>
    </row>
    <row r="360" spans="207:232" x14ac:dyDescent="0.25">
      <c r="GY360" s="2"/>
      <c r="HJ360" s="5"/>
      <c r="HK360" s="5"/>
      <c r="HL360" s="5"/>
      <c r="HM360" s="3"/>
      <c r="HN360" s="3"/>
      <c r="HO360" s="3"/>
      <c r="HP360" s="3"/>
      <c r="HQ360" s="3"/>
      <c r="HR360" s="3"/>
      <c r="HS360" s="4"/>
      <c r="HT360" s="4"/>
      <c r="HU360" s="4"/>
      <c r="HV360" s="4"/>
      <c r="HW360" s="4"/>
      <c r="HX360" s="4"/>
    </row>
    <row r="361" spans="207:232" x14ac:dyDescent="0.25">
      <c r="GY361" s="2"/>
      <c r="HJ361" s="5"/>
      <c r="HK361" s="5"/>
      <c r="HL361" s="5"/>
      <c r="HM361" s="3"/>
      <c r="HN361" s="3"/>
      <c r="HO361" s="3"/>
      <c r="HP361" s="3"/>
      <c r="HQ361" s="3"/>
      <c r="HR361" s="3"/>
      <c r="HS361" s="4"/>
      <c r="HT361" s="4"/>
      <c r="HU361" s="4"/>
      <c r="HV361" s="4"/>
      <c r="HW361" s="4"/>
      <c r="HX361" s="4"/>
    </row>
    <row r="362" spans="207:232" x14ac:dyDescent="0.25">
      <c r="GY362" s="2"/>
      <c r="HJ362" s="5"/>
      <c r="HK362" s="5"/>
      <c r="HL362" s="5"/>
      <c r="HM362" s="3"/>
      <c r="HN362" s="3"/>
      <c r="HO362" s="3"/>
      <c r="HP362" s="3"/>
      <c r="HQ362" s="3"/>
      <c r="HR362" s="3"/>
      <c r="HS362" s="4"/>
      <c r="HT362" s="4"/>
      <c r="HU362" s="4"/>
      <c r="HV362" s="4"/>
      <c r="HW362" s="4"/>
      <c r="HX362" s="4"/>
    </row>
    <row r="363" spans="207:232" x14ac:dyDescent="0.25">
      <c r="GY363" s="2"/>
      <c r="HJ363" s="5"/>
      <c r="HK363" s="5"/>
      <c r="HL363" s="5"/>
      <c r="HM363" s="3"/>
      <c r="HN363" s="3"/>
      <c r="HO363" s="3"/>
      <c r="HP363" s="3"/>
      <c r="HQ363" s="3"/>
      <c r="HR363" s="3"/>
      <c r="HS363" s="4"/>
      <c r="HT363" s="4"/>
      <c r="HU363" s="4"/>
      <c r="HV363" s="4"/>
      <c r="HW363" s="4"/>
      <c r="HX363" s="4"/>
    </row>
    <row r="364" spans="207:232" x14ac:dyDescent="0.25">
      <c r="GY364" s="2"/>
      <c r="HJ364" s="5"/>
      <c r="HK364" s="5"/>
      <c r="HL364" s="5"/>
      <c r="HM364" s="3"/>
      <c r="HN364" s="3"/>
      <c r="HO364" s="3"/>
      <c r="HP364" s="3"/>
      <c r="HQ364" s="3"/>
      <c r="HR364" s="3"/>
      <c r="HS364" s="4"/>
      <c r="HT364" s="4"/>
      <c r="HU364" s="4"/>
      <c r="HV364" s="4"/>
      <c r="HW364" s="4"/>
      <c r="HX364" s="4"/>
    </row>
    <row r="365" spans="207:232" x14ac:dyDescent="0.25">
      <c r="GY365" s="2"/>
      <c r="HJ365" s="5"/>
      <c r="HK365" s="5"/>
      <c r="HL365" s="5"/>
      <c r="HM365" s="3"/>
      <c r="HN365" s="3"/>
      <c r="HO365" s="3"/>
      <c r="HP365" s="3"/>
      <c r="HQ365" s="3"/>
      <c r="HR365" s="3"/>
      <c r="HS365" s="4"/>
      <c r="HT365" s="4"/>
      <c r="HU365" s="4"/>
      <c r="HV365" s="4"/>
      <c r="HW365" s="4"/>
      <c r="HX365" s="4"/>
    </row>
    <row r="366" spans="207:232" x14ac:dyDescent="0.25">
      <c r="GY366" s="2"/>
      <c r="HJ366" s="5"/>
      <c r="HK366" s="5"/>
      <c r="HL366" s="5"/>
      <c r="HM366" s="3"/>
      <c r="HN366" s="3"/>
      <c r="HO366" s="3"/>
      <c r="HP366" s="3"/>
      <c r="HQ366" s="3"/>
      <c r="HR366" s="3"/>
      <c r="HS366" s="4"/>
      <c r="HT366" s="4"/>
      <c r="HU366" s="4"/>
      <c r="HV366" s="4"/>
      <c r="HW366" s="4"/>
      <c r="HX366" s="4"/>
    </row>
    <row r="367" spans="207:232" x14ac:dyDescent="0.25">
      <c r="GY367" s="2"/>
      <c r="HJ367" s="5"/>
      <c r="HK367" s="5"/>
      <c r="HL367" s="5"/>
      <c r="HM367" s="3"/>
      <c r="HN367" s="3"/>
      <c r="HO367" s="3"/>
      <c r="HP367" s="3"/>
      <c r="HQ367" s="3"/>
      <c r="HR367" s="3"/>
      <c r="HS367" s="4"/>
      <c r="HT367" s="4"/>
      <c r="HU367" s="4"/>
      <c r="HV367" s="4"/>
      <c r="HW367" s="4"/>
      <c r="HX367" s="4"/>
    </row>
    <row r="368" spans="207:232" x14ac:dyDescent="0.25">
      <c r="GY368" s="2"/>
      <c r="HJ368" s="5"/>
      <c r="HK368" s="5"/>
      <c r="HL368" s="5"/>
      <c r="HM368" s="3"/>
      <c r="HN368" s="3"/>
      <c r="HO368" s="3"/>
      <c r="HP368" s="3"/>
      <c r="HQ368" s="3"/>
      <c r="HR368" s="3"/>
      <c r="HS368" s="4"/>
      <c r="HT368" s="4"/>
      <c r="HU368" s="4"/>
      <c r="HV368" s="4"/>
      <c r="HW368" s="4"/>
      <c r="HX368" s="4"/>
    </row>
    <row r="369" spans="207:232" x14ac:dyDescent="0.25">
      <c r="GY369" s="2"/>
      <c r="HJ369" s="5"/>
      <c r="HK369" s="5"/>
      <c r="HL369" s="5"/>
      <c r="HM369" s="3"/>
      <c r="HN369" s="3"/>
      <c r="HO369" s="3"/>
      <c r="HP369" s="3"/>
      <c r="HQ369" s="3"/>
      <c r="HR369" s="3"/>
      <c r="HS369" s="4"/>
      <c r="HT369" s="4"/>
      <c r="HU369" s="4"/>
      <c r="HV369" s="4"/>
      <c r="HW369" s="4"/>
      <c r="HX369" s="4"/>
    </row>
    <row r="370" spans="207:232" x14ac:dyDescent="0.25">
      <c r="GY370" s="2"/>
      <c r="HJ370" s="5"/>
      <c r="HK370" s="5"/>
      <c r="HL370" s="5"/>
      <c r="HM370" s="3"/>
      <c r="HN370" s="3"/>
      <c r="HO370" s="3"/>
      <c r="HP370" s="3"/>
      <c r="HQ370" s="3"/>
      <c r="HR370" s="3"/>
      <c r="HS370" s="4"/>
      <c r="HT370" s="4"/>
      <c r="HU370" s="4"/>
      <c r="HV370" s="4"/>
      <c r="HW370" s="4"/>
      <c r="HX370" s="4"/>
    </row>
    <row r="371" spans="207:232" x14ac:dyDescent="0.25">
      <c r="GY371" s="2"/>
      <c r="HJ371" s="5"/>
      <c r="HK371" s="5"/>
      <c r="HL371" s="5"/>
      <c r="HM371" s="3"/>
      <c r="HN371" s="3"/>
      <c r="HO371" s="3"/>
      <c r="HP371" s="3"/>
      <c r="HQ371" s="3"/>
      <c r="HR371" s="3"/>
      <c r="HS371" s="4"/>
      <c r="HT371" s="4"/>
      <c r="HU371" s="4"/>
      <c r="HV371" s="4"/>
      <c r="HW371" s="4"/>
      <c r="HX371" s="4"/>
    </row>
    <row r="372" spans="207:232" x14ac:dyDescent="0.25">
      <c r="GY372" s="2"/>
      <c r="HJ372" s="5"/>
      <c r="HK372" s="5"/>
      <c r="HL372" s="5"/>
      <c r="HM372" s="3"/>
      <c r="HN372" s="3"/>
      <c r="HO372" s="3"/>
      <c r="HP372" s="3"/>
      <c r="HQ372" s="3"/>
      <c r="HR372" s="3"/>
      <c r="HS372" s="4"/>
      <c r="HT372" s="4"/>
      <c r="HU372" s="4"/>
      <c r="HV372" s="4"/>
      <c r="HW372" s="4"/>
      <c r="HX372" s="4"/>
    </row>
    <row r="373" spans="207:232" x14ac:dyDescent="0.25">
      <c r="GY373" s="2"/>
      <c r="HJ373" s="5"/>
      <c r="HK373" s="5"/>
      <c r="HL373" s="5"/>
      <c r="HM373" s="3"/>
      <c r="HN373" s="3"/>
      <c r="HO373" s="3"/>
      <c r="HP373" s="3"/>
      <c r="HQ373" s="3"/>
      <c r="HR373" s="3"/>
      <c r="HS373" s="4"/>
      <c r="HT373" s="4"/>
      <c r="HU373" s="4"/>
      <c r="HV373" s="4"/>
      <c r="HW373" s="4"/>
      <c r="HX373" s="4"/>
    </row>
    <row r="374" spans="207:232" x14ac:dyDescent="0.25">
      <c r="GY374" s="2"/>
      <c r="HJ374" s="5"/>
      <c r="HK374" s="5"/>
      <c r="HL374" s="5"/>
      <c r="HM374" s="3"/>
      <c r="HN374" s="3"/>
      <c r="HO374" s="3"/>
      <c r="HP374" s="3"/>
      <c r="HQ374" s="3"/>
      <c r="HR374" s="3"/>
      <c r="HS374" s="4"/>
      <c r="HT374" s="4"/>
      <c r="HU374" s="4"/>
      <c r="HV374" s="4"/>
      <c r="HW374" s="4"/>
      <c r="HX374" s="4"/>
    </row>
    <row r="375" spans="207:232" x14ac:dyDescent="0.25">
      <c r="GY375" s="2"/>
      <c r="HJ375" s="5"/>
      <c r="HK375" s="5"/>
      <c r="HL375" s="5"/>
      <c r="HM375" s="3"/>
      <c r="HN375" s="3"/>
      <c r="HO375" s="3"/>
      <c r="HP375" s="3"/>
      <c r="HQ375" s="3"/>
      <c r="HR375" s="3"/>
      <c r="HS375" s="4"/>
      <c r="HT375" s="4"/>
      <c r="HU375" s="4"/>
      <c r="HV375" s="4"/>
      <c r="HW375" s="4"/>
      <c r="HX375" s="4"/>
    </row>
    <row r="376" spans="207:232" x14ac:dyDescent="0.25">
      <c r="GY376" s="2"/>
      <c r="HJ376" s="5"/>
      <c r="HK376" s="5"/>
      <c r="HL376" s="5"/>
      <c r="HM376" s="3"/>
      <c r="HN376" s="3"/>
      <c r="HO376" s="3"/>
      <c r="HP376" s="3"/>
      <c r="HQ376" s="3"/>
      <c r="HR376" s="3"/>
      <c r="HS376" s="4"/>
      <c r="HT376" s="4"/>
      <c r="HU376" s="4"/>
      <c r="HV376" s="4"/>
      <c r="HW376" s="4"/>
      <c r="HX376" s="4"/>
    </row>
    <row r="377" spans="207:232" x14ac:dyDescent="0.25">
      <c r="GY377" s="2"/>
      <c r="HJ377" s="5"/>
      <c r="HK377" s="5"/>
      <c r="HL377" s="5"/>
      <c r="HM377" s="3"/>
      <c r="HN377" s="3"/>
      <c r="HO377" s="3"/>
      <c r="HP377" s="3"/>
      <c r="HQ377" s="3"/>
      <c r="HR377" s="3"/>
      <c r="HS377" s="4"/>
      <c r="HT377" s="4"/>
      <c r="HU377" s="4"/>
      <c r="HV377" s="4"/>
      <c r="HW377" s="4"/>
      <c r="HX377" s="4"/>
    </row>
    <row r="378" spans="207:232" x14ac:dyDescent="0.25">
      <c r="GY378" s="2"/>
      <c r="HJ378" s="5"/>
      <c r="HK378" s="5"/>
      <c r="HL378" s="5"/>
      <c r="HM378" s="3"/>
      <c r="HN378" s="3"/>
      <c r="HO378" s="3"/>
      <c r="HP378" s="3"/>
      <c r="HQ378" s="3"/>
      <c r="HR378" s="3"/>
      <c r="HS378" s="4"/>
      <c r="HT378" s="4"/>
      <c r="HU378" s="4"/>
      <c r="HV378" s="4"/>
      <c r="HW378" s="4"/>
      <c r="HX378" s="4"/>
    </row>
    <row r="379" spans="207:232" x14ac:dyDescent="0.25">
      <c r="GY379" s="2"/>
      <c r="HJ379" s="5"/>
      <c r="HK379" s="5"/>
      <c r="HL379" s="5"/>
      <c r="HM379" s="3"/>
      <c r="HN379" s="3"/>
      <c r="HO379" s="3"/>
      <c r="HP379" s="3"/>
      <c r="HQ379" s="3"/>
      <c r="HR379" s="3"/>
      <c r="HS379" s="4"/>
      <c r="HT379" s="4"/>
      <c r="HU379" s="4"/>
      <c r="HV379" s="4"/>
      <c r="HW379" s="4"/>
      <c r="HX379" s="4"/>
    </row>
    <row r="380" spans="207:232" x14ac:dyDescent="0.25">
      <c r="GY380" s="2"/>
      <c r="HJ380" s="5"/>
      <c r="HK380" s="5"/>
      <c r="HL380" s="5"/>
      <c r="HM380" s="3"/>
      <c r="HN380" s="3"/>
      <c r="HO380" s="3"/>
      <c r="HP380" s="3"/>
      <c r="HQ380" s="3"/>
      <c r="HR380" s="3"/>
      <c r="HS380" s="4"/>
      <c r="HT380" s="4"/>
      <c r="HU380" s="4"/>
      <c r="HV380" s="4"/>
      <c r="HW380" s="4"/>
      <c r="HX380" s="4"/>
    </row>
    <row r="381" spans="207:232" x14ac:dyDescent="0.25">
      <c r="GY381" s="2"/>
      <c r="HJ381" s="5"/>
      <c r="HK381" s="5"/>
      <c r="HL381" s="5"/>
      <c r="HM381" s="3"/>
      <c r="HN381" s="3"/>
      <c r="HO381" s="3"/>
      <c r="HP381" s="3"/>
      <c r="HQ381" s="3"/>
      <c r="HR381" s="3"/>
      <c r="HS381" s="4"/>
      <c r="HT381" s="4"/>
      <c r="HU381" s="4"/>
      <c r="HV381" s="4"/>
      <c r="HW381" s="4"/>
      <c r="HX381" s="4"/>
    </row>
    <row r="382" spans="207:232" x14ac:dyDescent="0.25">
      <c r="GY382" s="2"/>
      <c r="HJ382" s="5"/>
      <c r="HK382" s="5"/>
      <c r="HL382" s="5"/>
      <c r="HM382" s="3"/>
      <c r="HN382" s="3"/>
      <c r="HO382" s="3"/>
      <c r="HP382" s="3"/>
      <c r="HQ382" s="3"/>
      <c r="HR382" s="3"/>
      <c r="HS382" s="4"/>
      <c r="HT382" s="4"/>
      <c r="HU382" s="4"/>
      <c r="HV382" s="4"/>
      <c r="HW382" s="4"/>
      <c r="HX382" s="4"/>
    </row>
    <row r="383" spans="207:232" x14ac:dyDescent="0.25">
      <c r="GY383" s="2"/>
      <c r="HJ383" s="5"/>
      <c r="HK383" s="5"/>
      <c r="HL383" s="5"/>
      <c r="HM383" s="3"/>
      <c r="HN383" s="3"/>
      <c r="HO383" s="3"/>
      <c r="HP383" s="3"/>
      <c r="HQ383" s="3"/>
      <c r="HR383" s="3"/>
      <c r="HS383" s="4"/>
      <c r="HT383" s="4"/>
      <c r="HU383" s="4"/>
      <c r="HV383" s="4"/>
      <c r="HW383" s="4"/>
      <c r="HX383" s="4"/>
    </row>
    <row r="384" spans="207:232" x14ac:dyDescent="0.25">
      <c r="GY384" s="2"/>
      <c r="HJ384" s="5"/>
      <c r="HK384" s="5"/>
      <c r="HL384" s="5"/>
      <c r="HM384" s="3"/>
      <c r="HN384" s="3"/>
      <c r="HO384" s="3"/>
      <c r="HP384" s="3"/>
      <c r="HQ384" s="3"/>
      <c r="HR384" s="3"/>
      <c r="HS384" s="4"/>
      <c r="HT384" s="4"/>
      <c r="HU384" s="4"/>
      <c r="HV384" s="4"/>
      <c r="HW384" s="4"/>
      <c r="HX384" s="4"/>
    </row>
    <row r="385" spans="207:232" x14ac:dyDescent="0.25">
      <c r="GY385" s="2"/>
      <c r="HJ385" s="5"/>
      <c r="HK385" s="5"/>
      <c r="HL385" s="5"/>
      <c r="HM385" s="3"/>
      <c r="HN385" s="3"/>
      <c r="HO385" s="3"/>
      <c r="HP385" s="3"/>
      <c r="HQ385" s="3"/>
      <c r="HR385" s="3"/>
      <c r="HS385" s="4"/>
      <c r="HT385" s="4"/>
      <c r="HU385" s="4"/>
      <c r="HV385" s="4"/>
      <c r="HW385" s="4"/>
      <c r="HX385" s="4"/>
    </row>
    <row r="386" spans="207:232" x14ac:dyDescent="0.25">
      <c r="GY386" s="2"/>
      <c r="HJ386" s="5"/>
      <c r="HK386" s="5"/>
      <c r="HL386" s="5"/>
      <c r="HM386" s="3"/>
      <c r="HN386" s="3"/>
      <c r="HO386" s="3"/>
      <c r="HP386" s="3"/>
      <c r="HQ386" s="3"/>
      <c r="HR386" s="3"/>
      <c r="HS386" s="4"/>
      <c r="HT386" s="4"/>
      <c r="HU386" s="4"/>
      <c r="HV386" s="4"/>
      <c r="HW386" s="4"/>
      <c r="HX386" s="4"/>
    </row>
    <row r="387" spans="207:232" x14ac:dyDescent="0.25">
      <c r="GY387" s="2"/>
      <c r="HJ387" s="5"/>
      <c r="HK387" s="5"/>
      <c r="HL387" s="5"/>
      <c r="HM387" s="3"/>
      <c r="HN387" s="3"/>
      <c r="HO387" s="3"/>
      <c r="HP387" s="3"/>
      <c r="HQ387" s="3"/>
      <c r="HR387" s="3"/>
      <c r="HS387" s="4"/>
      <c r="HT387" s="4"/>
      <c r="HU387" s="4"/>
      <c r="HV387" s="4"/>
      <c r="HW387" s="4"/>
      <c r="HX387" s="4"/>
    </row>
    <row r="388" spans="207:232" x14ac:dyDescent="0.25">
      <c r="GY388" s="2"/>
      <c r="HJ388" s="5"/>
      <c r="HK388" s="5"/>
      <c r="HL388" s="5"/>
      <c r="HM388" s="3"/>
      <c r="HN388" s="3"/>
      <c r="HO388" s="3"/>
      <c r="HP388" s="3"/>
      <c r="HQ388" s="3"/>
      <c r="HR388" s="3"/>
      <c r="HS388" s="4"/>
      <c r="HT388" s="4"/>
      <c r="HU388" s="4"/>
      <c r="HV388" s="4"/>
      <c r="HW388" s="4"/>
      <c r="HX388" s="4"/>
    </row>
    <row r="389" spans="207:232" x14ac:dyDescent="0.25">
      <c r="GY389" s="2"/>
      <c r="HJ389" s="5"/>
      <c r="HK389" s="5"/>
      <c r="HL389" s="5"/>
      <c r="HM389" s="3"/>
      <c r="HN389" s="3"/>
      <c r="HO389" s="3"/>
      <c r="HP389" s="3"/>
      <c r="HQ389" s="3"/>
      <c r="HR389" s="3"/>
      <c r="HS389" s="4"/>
      <c r="HT389" s="4"/>
      <c r="HU389" s="4"/>
      <c r="HV389" s="4"/>
      <c r="HW389" s="4"/>
      <c r="HX389" s="4"/>
    </row>
    <row r="390" spans="207:232" x14ac:dyDescent="0.25">
      <c r="GY390" s="2"/>
      <c r="HJ390" s="5"/>
      <c r="HK390" s="5"/>
      <c r="HL390" s="5"/>
      <c r="HM390" s="3"/>
      <c r="HN390" s="3"/>
      <c r="HO390" s="3"/>
      <c r="HP390" s="3"/>
      <c r="HQ390" s="3"/>
      <c r="HR390" s="3"/>
      <c r="HS390" s="4"/>
      <c r="HT390" s="4"/>
      <c r="HU390" s="4"/>
      <c r="HV390" s="4"/>
      <c r="HW390" s="4"/>
      <c r="HX390" s="4"/>
    </row>
    <row r="391" spans="207:232" x14ac:dyDescent="0.25">
      <c r="GY391" s="2"/>
      <c r="HJ391" s="5"/>
      <c r="HK391" s="5"/>
      <c r="HL391" s="5"/>
      <c r="HM391" s="3"/>
      <c r="HN391" s="3"/>
      <c r="HO391" s="3"/>
      <c r="HP391" s="3"/>
      <c r="HQ391" s="3"/>
      <c r="HR391" s="3"/>
      <c r="HS391" s="4"/>
      <c r="HT391" s="4"/>
      <c r="HU391" s="4"/>
      <c r="HV391" s="4"/>
      <c r="HW391" s="4"/>
      <c r="HX391" s="4"/>
    </row>
    <row r="392" spans="207:232" x14ac:dyDescent="0.25">
      <c r="GY392" s="2"/>
      <c r="HJ392" s="5"/>
      <c r="HK392" s="5"/>
      <c r="HL392" s="5"/>
      <c r="HM392" s="3"/>
      <c r="HN392" s="3"/>
      <c r="HO392" s="3"/>
      <c r="HP392" s="3"/>
      <c r="HQ392" s="3"/>
      <c r="HR392" s="3"/>
      <c r="HS392" s="4"/>
      <c r="HT392" s="4"/>
      <c r="HU392" s="4"/>
      <c r="HV392" s="4"/>
      <c r="HW392" s="4"/>
      <c r="HX392" s="4"/>
    </row>
    <row r="393" spans="207:232" x14ac:dyDescent="0.25">
      <c r="GY393" s="2"/>
      <c r="HJ393" s="5"/>
      <c r="HK393" s="5"/>
      <c r="HL393" s="5"/>
      <c r="HM393" s="3"/>
      <c r="HN393" s="3"/>
      <c r="HO393" s="3"/>
      <c r="HP393" s="3"/>
      <c r="HQ393" s="3"/>
      <c r="HR393" s="3"/>
      <c r="HS393" s="4"/>
      <c r="HT393" s="4"/>
      <c r="HU393" s="4"/>
      <c r="HV393" s="4"/>
      <c r="HW393" s="4"/>
      <c r="HX393" s="4"/>
    </row>
    <row r="394" spans="207:232" x14ac:dyDescent="0.25">
      <c r="GY394" s="2"/>
      <c r="HJ394" s="5"/>
      <c r="HK394" s="5"/>
      <c r="HL394" s="5"/>
      <c r="HM394" s="3"/>
      <c r="HN394" s="3"/>
      <c r="HO394" s="3"/>
      <c r="HP394" s="3"/>
      <c r="HQ394" s="3"/>
      <c r="HR394" s="3"/>
      <c r="HS394" s="4"/>
      <c r="HT394" s="4"/>
      <c r="HU394" s="4"/>
      <c r="HV394" s="4"/>
      <c r="HW394" s="4"/>
      <c r="HX394" s="4"/>
    </row>
    <row r="395" spans="207:232" x14ac:dyDescent="0.25">
      <c r="GY395" s="2"/>
      <c r="HJ395" s="5"/>
      <c r="HK395" s="5"/>
      <c r="HL395" s="5"/>
      <c r="HM395" s="3"/>
      <c r="HN395" s="3"/>
      <c r="HO395" s="3"/>
      <c r="HP395" s="3"/>
      <c r="HQ395" s="3"/>
      <c r="HR395" s="3"/>
      <c r="HS395" s="4"/>
      <c r="HT395" s="4"/>
      <c r="HU395" s="4"/>
      <c r="HV395" s="4"/>
      <c r="HW395" s="4"/>
      <c r="HX395" s="4"/>
    </row>
    <row r="396" spans="207:232" x14ac:dyDescent="0.25">
      <c r="GY396" s="2"/>
      <c r="HJ396" s="5"/>
      <c r="HK396" s="5"/>
      <c r="HL396" s="5"/>
      <c r="HM396" s="3"/>
      <c r="HN396" s="3"/>
      <c r="HO396" s="3"/>
      <c r="HP396" s="3"/>
      <c r="HQ396" s="3"/>
      <c r="HR396" s="3"/>
      <c r="HS396" s="4"/>
      <c r="HT396" s="4"/>
      <c r="HU396" s="4"/>
      <c r="HV396" s="4"/>
      <c r="HW396" s="4"/>
      <c r="HX396" s="4"/>
    </row>
    <row r="397" spans="207:232" x14ac:dyDescent="0.25">
      <c r="GY397" s="2"/>
      <c r="HJ397" s="5"/>
      <c r="HK397" s="5"/>
      <c r="HL397" s="5"/>
      <c r="HM397" s="3"/>
      <c r="HN397" s="3"/>
      <c r="HO397" s="3"/>
      <c r="HP397" s="3"/>
      <c r="HQ397" s="3"/>
      <c r="HR397" s="3"/>
      <c r="HS397" s="4"/>
      <c r="HT397" s="4"/>
      <c r="HU397" s="4"/>
      <c r="HV397" s="4"/>
      <c r="HW397" s="4"/>
      <c r="HX397" s="4"/>
    </row>
    <row r="398" spans="207:232" x14ac:dyDescent="0.25">
      <c r="GY398" s="2"/>
      <c r="HJ398" s="5"/>
      <c r="HK398" s="5"/>
      <c r="HL398" s="5"/>
      <c r="HM398" s="3"/>
      <c r="HN398" s="3"/>
      <c r="HO398" s="3"/>
      <c r="HP398" s="3"/>
      <c r="HQ398" s="3"/>
      <c r="HR398" s="3"/>
      <c r="HS398" s="4"/>
      <c r="HT398" s="4"/>
      <c r="HU398" s="4"/>
      <c r="HV398" s="4"/>
      <c r="HW398" s="4"/>
      <c r="HX398" s="4"/>
    </row>
    <row r="399" spans="207:232" x14ac:dyDescent="0.25">
      <c r="GY399" s="2"/>
      <c r="HJ399" s="5"/>
      <c r="HK399" s="5"/>
      <c r="HL399" s="5"/>
      <c r="HM399" s="3"/>
      <c r="HN399" s="3"/>
      <c r="HO399" s="3"/>
      <c r="HP399" s="3"/>
      <c r="HQ399" s="3"/>
      <c r="HR399" s="3"/>
      <c r="HS399" s="4"/>
      <c r="HT399" s="4"/>
      <c r="HU399" s="4"/>
      <c r="HV399" s="4"/>
      <c r="HW399" s="4"/>
      <c r="HX399" s="4"/>
    </row>
    <row r="400" spans="207:232" x14ac:dyDescent="0.25">
      <c r="GY400" s="2"/>
      <c r="HJ400" s="5"/>
      <c r="HK400" s="5"/>
      <c r="HL400" s="5"/>
      <c r="HM400" s="3"/>
      <c r="HN400" s="3"/>
      <c r="HO400" s="3"/>
      <c r="HP400" s="3"/>
      <c r="HQ400" s="3"/>
      <c r="HR400" s="3"/>
      <c r="HS400" s="4"/>
      <c r="HT400" s="4"/>
      <c r="HU400" s="4"/>
      <c r="HV400" s="4"/>
      <c r="HW400" s="4"/>
      <c r="HX400" s="4"/>
    </row>
    <row r="401" spans="207:232" x14ac:dyDescent="0.25">
      <c r="GY401" s="2"/>
      <c r="HJ401" s="5"/>
      <c r="HK401" s="5"/>
      <c r="HL401" s="5"/>
      <c r="HM401" s="3"/>
      <c r="HN401" s="3"/>
      <c r="HO401" s="3"/>
      <c r="HP401" s="3"/>
      <c r="HQ401" s="3"/>
      <c r="HR401" s="3"/>
      <c r="HS401" s="4"/>
      <c r="HT401" s="4"/>
      <c r="HU401" s="4"/>
      <c r="HV401" s="4"/>
      <c r="HW401" s="4"/>
      <c r="HX401" s="4"/>
    </row>
    <row r="402" spans="207:232" x14ac:dyDescent="0.25">
      <c r="GY402" s="2"/>
      <c r="HJ402" s="5"/>
      <c r="HK402" s="5"/>
      <c r="HL402" s="5"/>
      <c r="HM402" s="3"/>
      <c r="HN402" s="3"/>
      <c r="HO402" s="3"/>
      <c r="HP402" s="3"/>
      <c r="HQ402" s="3"/>
      <c r="HR402" s="3"/>
      <c r="HS402" s="4"/>
      <c r="HT402" s="4"/>
      <c r="HU402" s="4"/>
      <c r="HV402" s="4"/>
      <c r="HW402" s="4"/>
      <c r="HX402" s="4"/>
    </row>
    <row r="403" spans="207:232" x14ac:dyDescent="0.25">
      <c r="GY403" s="2"/>
      <c r="HJ403" s="5"/>
      <c r="HK403" s="5"/>
      <c r="HL403" s="5"/>
      <c r="HM403" s="3"/>
      <c r="HN403" s="3"/>
      <c r="HO403" s="3"/>
      <c r="HP403" s="3"/>
      <c r="HQ403" s="3"/>
      <c r="HR403" s="3"/>
      <c r="HS403" s="4"/>
      <c r="HT403" s="4"/>
      <c r="HU403" s="4"/>
      <c r="HV403" s="4"/>
      <c r="HW403" s="4"/>
      <c r="HX403" s="4"/>
    </row>
    <row r="404" spans="207:232" x14ac:dyDescent="0.25">
      <c r="GY404" s="2"/>
      <c r="HJ404" s="5"/>
      <c r="HK404" s="5"/>
      <c r="HL404" s="5"/>
      <c r="HM404" s="3"/>
      <c r="HN404" s="3"/>
      <c r="HO404" s="3"/>
      <c r="HP404" s="3"/>
      <c r="HQ404" s="3"/>
      <c r="HR404" s="3"/>
      <c r="HS404" s="4"/>
      <c r="HT404" s="4"/>
      <c r="HU404" s="4"/>
      <c r="HV404" s="4"/>
      <c r="HW404" s="4"/>
      <c r="HX404" s="4"/>
    </row>
    <row r="405" spans="207:232" x14ac:dyDescent="0.25">
      <c r="GY405" s="2"/>
      <c r="HJ405" s="5"/>
      <c r="HK405" s="5"/>
      <c r="HL405" s="5"/>
      <c r="HM405" s="3"/>
      <c r="HN405" s="3"/>
      <c r="HO405" s="3"/>
      <c r="HP405" s="3"/>
      <c r="HQ405" s="3"/>
      <c r="HR405" s="3"/>
      <c r="HS405" s="4"/>
      <c r="HT405" s="4"/>
      <c r="HU405" s="4"/>
      <c r="HV405" s="4"/>
      <c r="HW405" s="4"/>
      <c r="HX405" s="4"/>
    </row>
    <row r="406" spans="207:232" x14ac:dyDescent="0.25">
      <c r="GY406" s="2"/>
      <c r="HJ406" s="5"/>
      <c r="HK406" s="5"/>
      <c r="HL406" s="5"/>
      <c r="HM406" s="3"/>
      <c r="HN406" s="3"/>
      <c r="HO406" s="3"/>
      <c r="HP406" s="3"/>
      <c r="HQ406" s="3"/>
      <c r="HR406" s="3"/>
      <c r="HS406" s="4"/>
      <c r="HT406" s="4"/>
      <c r="HU406" s="4"/>
      <c r="HV406" s="4"/>
      <c r="HW406" s="4"/>
      <c r="HX406" s="4"/>
    </row>
    <row r="407" spans="207:232" x14ac:dyDescent="0.25">
      <c r="GY407" s="2"/>
      <c r="HJ407" s="5"/>
      <c r="HK407" s="5"/>
      <c r="HL407" s="5"/>
      <c r="HM407" s="3"/>
      <c r="HN407" s="3"/>
      <c r="HO407" s="3"/>
      <c r="HP407" s="3"/>
      <c r="HQ407" s="3"/>
      <c r="HR407" s="3"/>
      <c r="HS407" s="4"/>
      <c r="HT407" s="4"/>
      <c r="HU407" s="4"/>
      <c r="HV407" s="4"/>
      <c r="HW407" s="4"/>
      <c r="HX407" s="4"/>
    </row>
    <row r="408" spans="207:232" x14ac:dyDescent="0.25">
      <c r="GY408" s="2"/>
      <c r="HJ408" s="5"/>
      <c r="HK408" s="5"/>
      <c r="HL408" s="5"/>
      <c r="HM408" s="3"/>
      <c r="HN408" s="3"/>
      <c r="HO408" s="3"/>
      <c r="HP408" s="3"/>
      <c r="HQ408" s="3"/>
      <c r="HR408" s="3"/>
      <c r="HS408" s="4"/>
      <c r="HT408" s="4"/>
      <c r="HU408" s="4"/>
      <c r="HV408" s="4"/>
      <c r="HW408" s="4"/>
      <c r="HX408" s="4"/>
    </row>
    <row r="409" spans="207:232" x14ac:dyDescent="0.25">
      <c r="GY409" s="2"/>
      <c r="HJ409" s="5"/>
      <c r="HK409" s="5"/>
      <c r="HL409" s="5"/>
      <c r="HM409" s="3"/>
      <c r="HN409" s="3"/>
      <c r="HO409" s="3"/>
      <c r="HP409" s="3"/>
      <c r="HQ409" s="3"/>
      <c r="HR409" s="3"/>
      <c r="HS409" s="4"/>
      <c r="HT409" s="4"/>
      <c r="HU409" s="4"/>
      <c r="HV409" s="4"/>
      <c r="HW409" s="4"/>
      <c r="HX409" s="4"/>
    </row>
    <row r="410" spans="207:232" x14ac:dyDescent="0.25">
      <c r="GY410" s="2"/>
      <c r="HJ410" s="5"/>
      <c r="HK410" s="5"/>
      <c r="HL410" s="5"/>
      <c r="HM410" s="3"/>
      <c r="HN410" s="3"/>
      <c r="HO410" s="3"/>
      <c r="HP410" s="3"/>
      <c r="HQ410" s="3"/>
      <c r="HR410" s="3"/>
      <c r="HS410" s="4"/>
      <c r="HT410" s="4"/>
      <c r="HU410" s="4"/>
      <c r="HV410" s="4"/>
      <c r="HW410" s="4"/>
      <c r="HX410" s="4"/>
    </row>
    <row r="411" spans="207:232" x14ac:dyDescent="0.25">
      <c r="GY411" s="2"/>
      <c r="HJ411" s="5"/>
      <c r="HK411" s="5"/>
      <c r="HL411" s="5"/>
      <c r="HM411" s="3"/>
      <c r="HN411" s="3"/>
      <c r="HO411" s="3"/>
      <c r="HP411" s="3"/>
      <c r="HQ411" s="3"/>
      <c r="HR411" s="3"/>
      <c r="HS411" s="4"/>
      <c r="HT411" s="4"/>
      <c r="HU411" s="4"/>
      <c r="HV411" s="4"/>
      <c r="HW411" s="4"/>
      <c r="HX411" s="4"/>
    </row>
    <row r="412" spans="207:232" x14ac:dyDescent="0.25">
      <c r="GY412" s="2"/>
      <c r="HJ412" s="5"/>
      <c r="HK412" s="5"/>
      <c r="HL412" s="5"/>
      <c r="HM412" s="3"/>
      <c r="HN412" s="3"/>
      <c r="HO412" s="3"/>
      <c r="HP412" s="3"/>
      <c r="HQ412" s="3"/>
      <c r="HR412" s="3"/>
      <c r="HS412" s="4"/>
      <c r="HT412" s="4"/>
      <c r="HU412" s="4"/>
      <c r="HV412" s="4"/>
      <c r="HW412" s="4"/>
      <c r="HX412" s="4"/>
    </row>
    <row r="413" spans="207:232" x14ac:dyDescent="0.25">
      <c r="GY413" s="2"/>
      <c r="HJ413" s="5"/>
      <c r="HK413" s="5"/>
      <c r="HL413" s="5"/>
      <c r="HM413" s="3"/>
      <c r="HN413" s="3"/>
      <c r="HO413" s="3"/>
      <c r="HP413" s="3"/>
      <c r="HQ413" s="3"/>
      <c r="HR413" s="3"/>
      <c r="HS413" s="4"/>
      <c r="HT413" s="4"/>
      <c r="HU413" s="4"/>
      <c r="HV413" s="4"/>
      <c r="HW413" s="4"/>
      <c r="HX413" s="4"/>
    </row>
    <row r="414" spans="207:232" x14ac:dyDescent="0.25">
      <c r="GY414" s="2"/>
      <c r="HJ414" s="5"/>
      <c r="HK414" s="5"/>
      <c r="HL414" s="5"/>
      <c r="HM414" s="3"/>
      <c r="HN414" s="3"/>
      <c r="HO414" s="3"/>
      <c r="HP414" s="3"/>
      <c r="HQ414" s="3"/>
      <c r="HR414" s="3"/>
      <c r="HS414" s="4"/>
      <c r="HT414" s="4"/>
      <c r="HU414" s="4"/>
      <c r="HV414" s="4"/>
      <c r="HW414" s="4"/>
      <c r="HX414" s="4"/>
    </row>
    <row r="415" spans="207:232" x14ac:dyDescent="0.25">
      <c r="GY415" s="2"/>
      <c r="HJ415" s="5"/>
      <c r="HK415" s="5"/>
      <c r="HL415" s="5"/>
      <c r="HM415" s="3"/>
      <c r="HN415" s="3"/>
      <c r="HO415" s="3"/>
      <c r="HP415" s="3"/>
      <c r="HQ415" s="3"/>
      <c r="HR415" s="3"/>
      <c r="HS415" s="4"/>
      <c r="HT415" s="4"/>
      <c r="HU415" s="4"/>
      <c r="HV415" s="4"/>
      <c r="HW415" s="4"/>
      <c r="HX415" s="4"/>
    </row>
    <row r="416" spans="207:232" x14ac:dyDescent="0.25">
      <c r="GY416" s="2"/>
      <c r="HJ416" s="5"/>
      <c r="HK416" s="5"/>
      <c r="HL416" s="5"/>
      <c r="HM416" s="3"/>
      <c r="HN416" s="3"/>
      <c r="HO416" s="3"/>
      <c r="HP416" s="3"/>
      <c r="HQ416" s="3"/>
      <c r="HR416" s="3"/>
      <c r="HS416" s="4"/>
      <c r="HT416" s="4"/>
      <c r="HU416" s="4"/>
      <c r="HV416" s="4"/>
      <c r="HW416" s="4"/>
      <c r="HX416" s="4"/>
    </row>
    <row r="417" spans="207:232" x14ac:dyDescent="0.25">
      <c r="GY417" s="2"/>
      <c r="HJ417" s="5"/>
      <c r="HK417" s="5"/>
      <c r="HL417" s="5"/>
      <c r="HM417" s="3"/>
      <c r="HN417" s="3"/>
      <c r="HO417" s="3"/>
      <c r="HP417" s="3"/>
      <c r="HQ417" s="3"/>
      <c r="HR417" s="3"/>
      <c r="HS417" s="4"/>
      <c r="HT417" s="4"/>
      <c r="HU417" s="4"/>
      <c r="HV417" s="4"/>
      <c r="HW417" s="4"/>
      <c r="HX417" s="4"/>
    </row>
    <row r="418" spans="207:232" x14ac:dyDescent="0.25">
      <c r="GY418" s="2"/>
      <c r="HJ418" s="5"/>
      <c r="HK418" s="5"/>
      <c r="HL418" s="5"/>
      <c r="HM418" s="3"/>
      <c r="HN418" s="3"/>
      <c r="HO418" s="3"/>
      <c r="HP418" s="3"/>
      <c r="HQ418" s="3"/>
      <c r="HR418" s="3"/>
      <c r="HS418" s="4"/>
      <c r="HT418" s="4"/>
      <c r="HU418" s="4"/>
      <c r="HV418" s="4"/>
      <c r="HW418" s="4"/>
      <c r="HX418" s="4"/>
    </row>
    <row r="419" spans="207:232" x14ac:dyDescent="0.25">
      <c r="GY419" s="2"/>
      <c r="HJ419" s="5"/>
      <c r="HK419" s="5"/>
      <c r="HL419" s="5"/>
      <c r="HM419" s="3"/>
      <c r="HN419" s="3"/>
      <c r="HO419" s="3"/>
      <c r="HP419" s="3"/>
      <c r="HQ419" s="3"/>
      <c r="HR419" s="3"/>
      <c r="HS419" s="4"/>
      <c r="HT419" s="4"/>
      <c r="HU419" s="4"/>
      <c r="HV419" s="4"/>
      <c r="HW419" s="4"/>
      <c r="HX419" s="4"/>
    </row>
    <row r="420" spans="207:232" x14ac:dyDescent="0.25">
      <c r="GY420" s="2"/>
      <c r="HJ420" s="5"/>
      <c r="HK420" s="5"/>
      <c r="HL420" s="5"/>
      <c r="HM420" s="3"/>
      <c r="HN420" s="3"/>
      <c r="HO420" s="3"/>
      <c r="HP420" s="3"/>
      <c r="HQ420" s="3"/>
      <c r="HR420" s="3"/>
      <c r="HS420" s="4"/>
      <c r="HT420" s="4"/>
      <c r="HU420" s="4"/>
      <c r="HV420" s="4"/>
      <c r="HW420" s="4"/>
      <c r="HX420" s="4"/>
    </row>
    <row r="421" spans="207:232" x14ac:dyDescent="0.25">
      <c r="GY421" s="2"/>
      <c r="HJ421" s="5"/>
      <c r="HK421" s="5"/>
      <c r="HL421" s="5"/>
      <c r="HM421" s="3"/>
      <c r="HN421" s="3"/>
      <c r="HO421" s="3"/>
      <c r="HP421" s="3"/>
      <c r="HQ421" s="3"/>
      <c r="HR421" s="3"/>
      <c r="HS421" s="4"/>
      <c r="HT421" s="4"/>
      <c r="HU421" s="4"/>
      <c r="HV421" s="4"/>
      <c r="HW421" s="4"/>
      <c r="HX421" s="4"/>
    </row>
    <row r="422" spans="207:232" x14ac:dyDescent="0.25">
      <c r="GY422" s="2"/>
      <c r="HJ422" s="5"/>
      <c r="HK422" s="5"/>
      <c r="HL422" s="5"/>
      <c r="HM422" s="3"/>
      <c r="HN422" s="3"/>
      <c r="HO422" s="3"/>
      <c r="HP422" s="3"/>
      <c r="HQ422" s="3"/>
      <c r="HR422" s="3"/>
      <c r="HS422" s="4"/>
      <c r="HT422" s="4"/>
      <c r="HU422" s="4"/>
      <c r="HV422" s="4"/>
      <c r="HW422" s="4"/>
      <c r="HX422" s="4"/>
    </row>
    <row r="423" spans="207:232" x14ac:dyDescent="0.25">
      <c r="GY423" s="2"/>
      <c r="HJ423" s="5"/>
      <c r="HK423" s="5"/>
      <c r="HL423" s="5"/>
      <c r="HM423" s="3"/>
      <c r="HN423" s="3"/>
      <c r="HO423" s="3"/>
      <c r="HP423" s="3"/>
      <c r="HQ423" s="3"/>
      <c r="HR423" s="3"/>
      <c r="HS423" s="4"/>
      <c r="HT423" s="4"/>
      <c r="HU423" s="4"/>
      <c r="HV423" s="4"/>
      <c r="HW423" s="4"/>
      <c r="HX423" s="4"/>
    </row>
    <row r="424" spans="207:232" x14ac:dyDescent="0.25">
      <c r="GY424" s="2"/>
      <c r="HJ424" s="5"/>
      <c r="HK424" s="5"/>
      <c r="HL424" s="5"/>
      <c r="HM424" s="3"/>
      <c r="HN424" s="3"/>
      <c r="HO424" s="3"/>
      <c r="HP424" s="3"/>
      <c r="HQ424" s="3"/>
      <c r="HR424" s="3"/>
      <c r="HS424" s="4"/>
      <c r="HT424" s="4"/>
      <c r="HU424" s="4"/>
      <c r="HV424" s="4"/>
      <c r="HW424" s="4"/>
      <c r="HX424" s="4"/>
    </row>
    <row r="425" spans="207:232" x14ac:dyDescent="0.25">
      <c r="GY425" s="2"/>
      <c r="HJ425" s="5"/>
      <c r="HK425" s="5"/>
      <c r="HL425" s="5"/>
      <c r="HM425" s="3"/>
      <c r="HN425" s="3"/>
      <c r="HO425" s="3"/>
      <c r="HP425" s="3"/>
      <c r="HQ425" s="3"/>
      <c r="HR425" s="3"/>
      <c r="HS425" s="4"/>
      <c r="HT425" s="4"/>
      <c r="HU425" s="4"/>
      <c r="HV425" s="4"/>
      <c r="HW425" s="4"/>
      <c r="HX425" s="4"/>
    </row>
    <row r="426" spans="207:232" x14ac:dyDescent="0.25">
      <c r="GY426" s="2"/>
      <c r="HJ426" s="5"/>
      <c r="HK426" s="5"/>
      <c r="HL426" s="5"/>
      <c r="HM426" s="3"/>
      <c r="HN426" s="3"/>
      <c r="HO426" s="3"/>
      <c r="HP426" s="3"/>
      <c r="HQ426" s="3"/>
      <c r="HR426" s="3"/>
      <c r="HS426" s="4"/>
      <c r="HT426" s="4"/>
      <c r="HU426" s="4"/>
      <c r="HV426" s="4"/>
      <c r="HW426" s="4"/>
      <c r="HX426" s="4"/>
    </row>
    <row r="427" spans="207:232" x14ac:dyDescent="0.25">
      <c r="GY427" s="2"/>
      <c r="HJ427" s="5"/>
      <c r="HK427" s="5"/>
      <c r="HL427" s="5"/>
      <c r="HM427" s="3"/>
      <c r="HN427" s="3"/>
      <c r="HO427" s="3"/>
      <c r="HP427" s="3"/>
      <c r="HQ427" s="3"/>
      <c r="HR427" s="3"/>
      <c r="HS427" s="4"/>
      <c r="HT427" s="4"/>
      <c r="HU427" s="4"/>
      <c r="HV427" s="4"/>
      <c r="HW427" s="4"/>
      <c r="HX427" s="4"/>
    </row>
    <row r="428" spans="207:232" x14ac:dyDescent="0.25">
      <c r="GY428" s="2"/>
      <c r="HJ428" s="5"/>
      <c r="HK428" s="5"/>
      <c r="HL428" s="5"/>
      <c r="HM428" s="3"/>
      <c r="HN428" s="3"/>
      <c r="HO428" s="3"/>
      <c r="HP428" s="3"/>
      <c r="HQ428" s="3"/>
      <c r="HR428" s="3"/>
      <c r="HS428" s="4"/>
      <c r="HT428" s="4"/>
      <c r="HU428" s="4"/>
      <c r="HV428" s="4"/>
      <c r="HW428" s="4"/>
      <c r="HX428" s="4"/>
    </row>
    <row r="429" spans="207:232" x14ac:dyDescent="0.25">
      <c r="GY429" s="2"/>
      <c r="HJ429" s="5"/>
      <c r="HK429" s="5"/>
      <c r="HL429" s="5"/>
      <c r="HM429" s="3"/>
      <c r="HN429" s="3"/>
      <c r="HO429" s="3"/>
      <c r="HP429" s="3"/>
      <c r="HQ429" s="3"/>
      <c r="HR429" s="3"/>
      <c r="HS429" s="4"/>
      <c r="HT429" s="4"/>
      <c r="HU429" s="4"/>
      <c r="HV429" s="4"/>
      <c r="HW429" s="4"/>
      <c r="HX429" s="4"/>
    </row>
    <row r="430" spans="207:232" x14ac:dyDescent="0.25">
      <c r="GY430" s="2"/>
      <c r="HJ430" s="5"/>
      <c r="HK430" s="5"/>
      <c r="HL430" s="5"/>
      <c r="HM430" s="3"/>
      <c r="HN430" s="3"/>
      <c r="HO430" s="3"/>
      <c r="HP430" s="3"/>
      <c r="HQ430" s="3"/>
      <c r="HR430" s="3"/>
      <c r="HS430" s="4"/>
      <c r="HT430" s="4"/>
      <c r="HU430" s="4"/>
      <c r="HV430" s="4"/>
      <c r="HW430" s="4"/>
      <c r="HX430" s="4"/>
    </row>
    <row r="431" spans="207:232" x14ac:dyDescent="0.25">
      <c r="GY431" s="2"/>
      <c r="HJ431" s="5"/>
      <c r="HK431" s="5"/>
      <c r="HL431" s="5"/>
      <c r="HM431" s="3"/>
      <c r="HN431" s="3"/>
      <c r="HO431" s="3"/>
      <c r="HP431" s="3"/>
      <c r="HQ431" s="3"/>
      <c r="HR431" s="3"/>
      <c r="HS431" s="4"/>
      <c r="HT431" s="4"/>
      <c r="HU431" s="4"/>
      <c r="HV431" s="4"/>
      <c r="HW431" s="4"/>
      <c r="HX431" s="4"/>
    </row>
    <row r="432" spans="207:232" x14ac:dyDescent="0.25">
      <c r="GY432" s="2"/>
      <c r="HJ432" s="5"/>
      <c r="HK432" s="5"/>
      <c r="HL432" s="5"/>
      <c r="HM432" s="3"/>
      <c r="HN432" s="3"/>
      <c r="HO432" s="3"/>
      <c r="HP432" s="3"/>
      <c r="HQ432" s="3"/>
      <c r="HR432" s="3"/>
      <c r="HS432" s="4"/>
      <c r="HT432" s="4"/>
      <c r="HU432" s="4"/>
      <c r="HV432" s="4"/>
      <c r="HW432" s="4"/>
      <c r="HX432" s="4"/>
    </row>
    <row r="433" spans="207:232" x14ac:dyDescent="0.25">
      <c r="GY433" s="2"/>
      <c r="HJ433" s="5"/>
      <c r="HK433" s="5"/>
      <c r="HL433" s="5"/>
      <c r="HM433" s="3"/>
      <c r="HN433" s="3"/>
      <c r="HO433" s="3"/>
      <c r="HP433" s="3"/>
      <c r="HQ433" s="3"/>
      <c r="HR433" s="3"/>
      <c r="HS433" s="4"/>
      <c r="HT433" s="4"/>
      <c r="HU433" s="4"/>
      <c r="HV433" s="4"/>
      <c r="HW433" s="4"/>
      <c r="HX433" s="4"/>
    </row>
    <row r="434" spans="207:232" x14ac:dyDescent="0.25">
      <c r="GY434" s="2"/>
      <c r="HJ434" s="5"/>
      <c r="HK434" s="5"/>
      <c r="HL434" s="5"/>
      <c r="HM434" s="3"/>
      <c r="HN434" s="3"/>
      <c r="HO434" s="3"/>
      <c r="HP434" s="3"/>
      <c r="HQ434" s="3"/>
      <c r="HR434" s="3"/>
      <c r="HS434" s="4"/>
      <c r="HT434" s="4"/>
      <c r="HU434" s="4"/>
      <c r="HV434" s="4"/>
      <c r="HW434" s="4"/>
      <c r="HX434" s="4"/>
    </row>
    <row r="435" spans="207:232" x14ac:dyDescent="0.25">
      <c r="GY435" s="2"/>
      <c r="HJ435" s="5"/>
      <c r="HK435" s="5"/>
      <c r="HL435" s="5"/>
      <c r="HM435" s="3"/>
      <c r="HN435" s="3"/>
      <c r="HO435" s="3"/>
      <c r="HP435" s="3"/>
      <c r="HQ435" s="3"/>
      <c r="HR435" s="3"/>
      <c r="HS435" s="4"/>
      <c r="HT435" s="4"/>
      <c r="HU435" s="4"/>
      <c r="HV435" s="4"/>
      <c r="HW435" s="4"/>
      <c r="HX435" s="4"/>
    </row>
    <row r="436" spans="207:232" x14ac:dyDescent="0.25">
      <c r="GY436" s="2"/>
      <c r="HJ436" s="5"/>
      <c r="HK436" s="5"/>
      <c r="HL436" s="5"/>
      <c r="HM436" s="3"/>
      <c r="HN436" s="3"/>
      <c r="HO436" s="3"/>
      <c r="HP436" s="3"/>
      <c r="HQ436" s="3"/>
      <c r="HR436" s="3"/>
      <c r="HS436" s="4"/>
      <c r="HT436" s="4"/>
      <c r="HU436" s="4"/>
      <c r="HV436" s="4"/>
      <c r="HW436" s="4"/>
      <c r="HX436" s="4"/>
    </row>
    <row r="437" spans="207:232" x14ac:dyDescent="0.25">
      <c r="GY437" s="2"/>
      <c r="HJ437" s="5"/>
      <c r="HK437" s="5"/>
      <c r="HL437" s="5"/>
      <c r="HM437" s="3"/>
      <c r="HN437" s="3"/>
      <c r="HO437" s="3"/>
      <c r="HP437" s="3"/>
      <c r="HQ437" s="3"/>
      <c r="HR437" s="3"/>
      <c r="HS437" s="4"/>
      <c r="HT437" s="4"/>
      <c r="HU437" s="4"/>
      <c r="HV437" s="4"/>
      <c r="HW437" s="4"/>
      <c r="HX437" s="4"/>
    </row>
    <row r="438" spans="207:232" x14ac:dyDescent="0.25">
      <c r="GY438" s="2"/>
      <c r="HJ438" s="5"/>
      <c r="HK438" s="5"/>
      <c r="HL438" s="5"/>
      <c r="HM438" s="3"/>
      <c r="HN438" s="3"/>
      <c r="HO438" s="3"/>
      <c r="HP438" s="3"/>
      <c r="HQ438" s="3"/>
      <c r="HR438" s="3"/>
      <c r="HS438" s="4"/>
      <c r="HT438" s="4"/>
      <c r="HU438" s="4"/>
      <c r="HV438" s="4"/>
      <c r="HW438" s="4"/>
      <c r="HX438" s="4"/>
    </row>
    <row r="439" spans="207:232" x14ac:dyDescent="0.25">
      <c r="GY439" s="2"/>
      <c r="HJ439" s="5"/>
      <c r="HK439" s="5"/>
      <c r="HL439" s="5"/>
      <c r="HM439" s="3"/>
      <c r="HN439" s="3"/>
      <c r="HO439" s="3"/>
      <c r="HP439" s="3"/>
      <c r="HQ439" s="3"/>
      <c r="HR439" s="3"/>
      <c r="HS439" s="4"/>
      <c r="HT439" s="4"/>
      <c r="HU439" s="4"/>
      <c r="HV439" s="4"/>
      <c r="HW439" s="4"/>
      <c r="HX439" s="4"/>
    </row>
    <row r="440" spans="207:232" x14ac:dyDescent="0.25">
      <c r="GY440" s="2"/>
      <c r="HJ440" s="5"/>
      <c r="HK440" s="5"/>
      <c r="HL440" s="5"/>
      <c r="HM440" s="3"/>
      <c r="HN440" s="3"/>
      <c r="HO440" s="3"/>
      <c r="HP440" s="3"/>
      <c r="HQ440" s="3"/>
      <c r="HR440" s="3"/>
      <c r="HS440" s="4"/>
      <c r="HT440" s="4"/>
      <c r="HU440" s="4"/>
      <c r="HV440" s="4"/>
      <c r="HW440" s="4"/>
      <c r="HX440" s="4"/>
    </row>
    <row r="441" spans="207:232" x14ac:dyDescent="0.25">
      <c r="GY441" s="2"/>
      <c r="HJ441" s="5"/>
      <c r="HK441" s="5"/>
      <c r="HL441" s="5"/>
      <c r="HM441" s="3"/>
      <c r="HN441" s="3"/>
      <c r="HO441" s="3"/>
      <c r="HP441" s="3"/>
      <c r="HQ441" s="3"/>
      <c r="HR441" s="3"/>
      <c r="HS441" s="4"/>
      <c r="HT441" s="4"/>
      <c r="HU441" s="4"/>
      <c r="HV441" s="4"/>
      <c r="HW441" s="4"/>
      <c r="HX441" s="4"/>
    </row>
    <row r="442" spans="207:232" x14ac:dyDescent="0.25">
      <c r="GY442" s="2"/>
      <c r="HJ442" s="5"/>
      <c r="HK442" s="5"/>
      <c r="HL442" s="5"/>
      <c r="HM442" s="3"/>
      <c r="HN442" s="3"/>
      <c r="HO442" s="3"/>
      <c r="HP442" s="3"/>
      <c r="HQ442" s="3"/>
      <c r="HR442" s="3"/>
      <c r="HS442" s="4"/>
      <c r="HT442" s="4"/>
      <c r="HU442" s="4"/>
      <c r="HV442" s="4"/>
      <c r="HW442" s="4"/>
      <c r="HX442" s="4"/>
    </row>
    <row r="443" spans="207:232" x14ac:dyDescent="0.25">
      <c r="GY443" s="2"/>
      <c r="HJ443" s="5"/>
      <c r="HK443" s="5"/>
      <c r="HL443" s="5"/>
      <c r="HM443" s="3"/>
      <c r="HN443" s="3"/>
      <c r="HO443" s="3"/>
      <c r="HP443" s="3"/>
      <c r="HQ443" s="3"/>
      <c r="HR443" s="3"/>
      <c r="HS443" s="4"/>
      <c r="HT443" s="4"/>
      <c r="HU443" s="4"/>
      <c r="HV443" s="4"/>
      <c r="HW443" s="4"/>
      <c r="HX443" s="4"/>
    </row>
    <row r="444" spans="207:232" x14ac:dyDescent="0.25">
      <c r="GY444" s="2"/>
      <c r="HJ444" s="5"/>
      <c r="HK444" s="5"/>
      <c r="HL444" s="5"/>
      <c r="HM444" s="3"/>
      <c r="HN444" s="3"/>
      <c r="HO444" s="3"/>
      <c r="HP444" s="3"/>
      <c r="HQ444" s="3"/>
      <c r="HR444" s="3"/>
      <c r="HS444" s="4"/>
      <c r="HT444" s="4"/>
      <c r="HU444" s="4"/>
      <c r="HV444" s="4"/>
      <c r="HW444" s="4"/>
      <c r="HX444" s="4"/>
    </row>
    <row r="445" spans="207:232" x14ac:dyDescent="0.25">
      <c r="GY445" s="2"/>
      <c r="HJ445" s="5"/>
      <c r="HK445" s="5"/>
      <c r="HL445" s="5"/>
      <c r="HM445" s="3"/>
      <c r="HN445" s="3"/>
      <c r="HO445" s="3"/>
      <c r="HP445" s="3"/>
      <c r="HQ445" s="3"/>
      <c r="HR445" s="3"/>
      <c r="HS445" s="4"/>
      <c r="HT445" s="4"/>
      <c r="HU445" s="4"/>
      <c r="HV445" s="4"/>
      <c r="HW445" s="4"/>
      <c r="HX445" s="4"/>
    </row>
    <row r="446" spans="207:232" x14ac:dyDescent="0.25">
      <c r="GY446" s="2"/>
      <c r="HJ446" s="5"/>
      <c r="HK446" s="5"/>
      <c r="HL446" s="5"/>
      <c r="HM446" s="3"/>
      <c r="HN446" s="3"/>
      <c r="HO446" s="3"/>
      <c r="HP446" s="3"/>
      <c r="HQ446" s="3"/>
      <c r="HR446" s="3"/>
      <c r="HS446" s="4"/>
      <c r="HT446" s="4"/>
      <c r="HU446" s="4"/>
      <c r="HV446" s="4"/>
      <c r="HW446" s="4"/>
      <c r="HX446" s="4"/>
    </row>
    <row r="447" spans="207:232" x14ac:dyDescent="0.25">
      <c r="GY447" s="2"/>
      <c r="HJ447" s="5"/>
      <c r="HK447" s="5"/>
      <c r="HL447" s="5"/>
      <c r="HM447" s="3"/>
      <c r="HN447" s="3"/>
      <c r="HO447" s="3"/>
      <c r="HP447" s="3"/>
      <c r="HQ447" s="3"/>
      <c r="HR447" s="3"/>
      <c r="HS447" s="4"/>
      <c r="HT447" s="4"/>
      <c r="HU447" s="4"/>
      <c r="HV447" s="4"/>
      <c r="HW447" s="4"/>
      <c r="HX447" s="4"/>
    </row>
    <row r="448" spans="207:232" x14ac:dyDescent="0.25">
      <c r="GY448" s="2"/>
      <c r="HJ448" s="5"/>
      <c r="HK448" s="5"/>
      <c r="HL448" s="5"/>
      <c r="HM448" s="3"/>
      <c r="HN448" s="3"/>
      <c r="HO448" s="3"/>
      <c r="HP448" s="3"/>
      <c r="HQ448" s="3"/>
      <c r="HR448" s="3"/>
      <c r="HS448" s="4"/>
      <c r="HT448" s="4"/>
      <c r="HU448" s="4"/>
      <c r="HV448" s="4"/>
      <c r="HW448" s="4"/>
      <c r="HX448" s="4"/>
    </row>
    <row r="449" spans="207:232" x14ac:dyDescent="0.25">
      <c r="GY449" s="2"/>
      <c r="HJ449" s="5"/>
      <c r="HK449" s="5"/>
      <c r="HL449" s="5"/>
      <c r="HM449" s="3"/>
      <c r="HN449" s="3"/>
      <c r="HO449" s="3"/>
      <c r="HP449" s="3"/>
      <c r="HQ449" s="3"/>
      <c r="HR449" s="3"/>
      <c r="HS449" s="4"/>
      <c r="HT449" s="4"/>
      <c r="HU449" s="4"/>
      <c r="HV449" s="4"/>
      <c r="HW449" s="4"/>
      <c r="HX449" s="4"/>
    </row>
    <row r="450" spans="207:232" x14ac:dyDescent="0.25">
      <c r="GY450" s="2"/>
      <c r="HJ450" s="5"/>
      <c r="HK450" s="5"/>
      <c r="HL450" s="5"/>
      <c r="HM450" s="3"/>
      <c r="HN450" s="3"/>
      <c r="HO450" s="3"/>
      <c r="HP450" s="3"/>
      <c r="HQ450" s="3"/>
      <c r="HR450" s="3"/>
      <c r="HS450" s="4"/>
      <c r="HT450" s="4"/>
      <c r="HU450" s="4"/>
      <c r="HV450" s="4"/>
      <c r="HW450" s="4"/>
      <c r="HX450" s="4"/>
    </row>
    <row r="451" spans="207:232" x14ac:dyDescent="0.25">
      <c r="GY451" s="2"/>
      <c r="HJ451" s="5"/>
      <c r="HK451" s="5"/>
      <c r="HL451" s="5"/>
      <c r="HM451" s="3"/>
      <c r="HN451" s="3"/>
      <c r="HO451" s="3"/>
      <c r="HP451" s="3"/>
      <c r="HQ451" s="3"/>
      <c r="HR451" s="3"/>
      <c r="HS451" s="4"/>
      <c r="HT451" s="4"/>
      <c r="HU451" s="4"/>
      <c r="HV451" s="4"/>
      <c r="HW451" s="4"/>
      <c r="HX451" s="4"/>
    </row>
    <row r="452" spans="207:232" x14ac:dyDescent="0.25">
      <c r="GY452" s="2"/>
      <c r="HJ452" s="5"/>
      <c r="HK452" s="5"/>
      <c r="HL452" s="5"/>
      <c r="HM452" s="3"/>
      <c r="HN452" s="3"/>
      <c r="HO452" s="3"/>
      <c r="HP452" s="3"/>
      <c r="HQ452" s="3"/>
      <c r="HR452" s="3"/>
      <c r="HS452" s="4"/>
      <c r="HT452" s="4"/>
      <c r="HU452" s="4"/>
      <c r="HV452" s="4"/>
      <c r="HW452" s="4"/>
      <c r="HX452" s="4"/>
    </row>
    <row r="453" spans="207:232" x14ac:dyDescent="0.25">
      <c r="GY453" s="2"/>
      <c r="HJ453" s="5"/>
      <c r="HK453" s="5"/>
      <c r="HL453" s="5"/>
      <c r="HM453" s="3"/>
      <c r="HN453" s="3"/>
      <c r="HO453" s="3"/>
      <c r="HP453" s="3"/>
      <c r="HQ453" s="3"/>
      <c r="HR453" s="3"/>
      <c r="HS453" s="4"/>
      <c r="HT453" s="4"/>
      <c r="HU453" s="4"/>
      <c r="HV453" s="4"/>
      <c r="HW453" s="4"/>
      <c r="HX453" s="4"/>
    </row>
    <row r="454" spans="207:232" x14ac:dyDescent="0.25">
      <c r="GY454" s="2"/>
      <c r="HJ454" s="5"/>
      <c r="HK454" s="5"/>
      <c r="HL454" s="5"/>
      <c r="HM454" s="3"/>
      <c r="HN454" s="3"/>
      <c r="HO454" s="3"/>
      <c r="HP454" s="3"/>
      <c r="HQ454" s="3"/>
      <c r="HR454" s="3"/>
      <c r="HS454" s="4"/>
      <c r="HT454" s="4"/>
      <c r="HU454" s="4"/>
      <c r="HV454" s="4"/>
      <c r="HW454" s="4"/>
      <c r="HX454" s="4"/>
    </row>
    <row r="455" spans="207:232" x14ac:dyDescent="0.25">
      <c r="GY455" s="2"/>
      <c r="HJ455" s="5"/>
      <c r="HK455" s="5"/>
      <c r="HL455" s="5"/>
      <c r="HM455" s="3"/>
      <c r="HN455" s="3"/>
      <c r="HO455" s="3"/>
      <c r="HP455" s="3"/>
      <c r="HQ455" s="3"/>
      <c r="HR455" s="3"/>
      <c r="HS455" s="4"/>
      <c r="HT455" s="4"/>
      <c r="HU455" s="4"/>
      <c r="HV455" s="4"/>
      <c r="HW455" s="4"/>
      <c r="HX455" s="4"/>
    </row>
    <row r="456" spans="207:232" x14ac:dyDescent="0.25">
      <c r="GY456" s="2"/>
      <c r="HJ456" s="5"/>
      <c r="HK456" s="5"/>
      <c r="HL456" s="5"/>
      <c r="HM456" s="3"/>
      <c r="HN456" s="3"/>
      <c r="HO456" s="3"/>
      <c r="HP456" s="3"/>
      <c r="HQ456" s="3"/>
      <c r="HR456" s="3"/>
      <c r="HS456" s="4"/>
      <c r="HT456" s="4"/>
      <c r="HU456" s="4"/>
      <c r="HV456" s="4"/>
      <c r="HW456" s="4"/>
      <c r="HX456" s="4"/>
    </row>
    <row r="457" spans="207:232" x14ac:dyDescent="0.25">
      <c r="GY457" s="2"/>
      <c r="HJ457" s="5"/>
      <c r="HK457" s="5"/>
      <c r="HL457" s="5"/>
      <c r="HM457" s="3"/>
      <c r="HN457" s="3"/>
      <c r="HO457" s="3"/>
      <c r="HP457" s="3"/>
      <c r="HQ457" s="3"/>
      <c r="HR457" s="3"/>
      <c r="HS457" s="4"/>
      <c r="HT457" s="4"/>
      <c r="HU457" s="4"/>
      <c r="HV457" s="4"/>
      <c r="HW457" s="4"/>
      <c r="HX457" s="4"/>
    </row>
    <row r="458" spans="207:232" x14ac:dyDescent="0.25">
      <c r="GY458" s="2"/>
      <c r="HJ458" s="5"/>
      <c r="HK458" s="5"/>
      <c r="HL458" s="5"/>
      <c r="HM458" s="3"/>
      <c r="HN458" s="3"/>
      <c r="HO458" s="3"/>
      <c r="HP458" s="3"/>
      <c r="HQ458" s="3"/>
      <c r="HR458" s="3"/>
      <c r="HS458" s="4"/>
      <c r="HT458" s="4"/>
      <c r="HU458" s="4"/>
      <c r="HV458" s="4"/>
      <c r="HW458" s="4"/>
      <c r="HX458" s="4"/>
    </row>
    <row r="459" spans="207:232" x14ac:dyDescent="0.25">
      <c r="GY459" s="2"/>
      <c r="HJ459" s="5"/>
      <c r="HK459" s="5"/>
      <c r="HL459" s="5"/>
      <c r="HM459" s="3"/>
      <c r="HN459" s="3"/>
      <c r="HO459" s="3"/>
      <c r="HP459" s="3"/>
      <c r="HQ459" s="3"/>
      <c r="HR459" s="3"/>
      <c r="HS459" s="4"/>
      <c r="HT459" s="4"/>
      <c r="HU459" s="4"/>
      <c r="HV459" s="4"/>
      <c r="HW459" s="4"/>
      <c r="HX459" s="4"/>
    </row>
    <row r="460" spans="207:232" x14ac:dyDescent="0.25">
      <c r="GY460" s="2"/>
      <c r="HJ460" s="5"/>
      <c r="HK460" s="5"/>
      <c r="HL460" s="5"/>
      <c r="HM460" s="3"/>
      <c r="HN460" s="3"/>
      <c r="HO460" s="3"/>
      <c r="HP460" s="3"/>
      <c r="HQ460" s="3"/>
      <c r="HR460" s="3"/>
      <c r="HS460" s="4"/>
      <c r="HT460" s="4"/>
      <c r="HU460" s="4"/>
      <c r="HV460" s="4"/>
      <c r="HW460" s="4"/>
      <c r="HX460" s="4"/>
    </row>
    <row r="461" spans="207:232" x14ac:dyDescent="0.25">
      <c r="GY461" s="2"/>
      <c r="HJ461" s="5"/>
      <c r="HK461" s="5"/>
      <c r="HL461" s="5"/>
      <c r="HM461" s="3"/>
      <c r="HN461" s="3"/>
      <c r="HO461" s="3"/>
      <c r="HP461" s="3"/>
      <c r="HQ461" s="3"/>
      <c r="HR461" s="3"/>
      <c r="HS461" s="4"/>
      <c r="HT461" s="4"/>
      <c r="HU461" s="4"/>
      <c r="HV461" s="4"/>
      <c r="HW461" s="4"/>
      <c r="HX461" s="4"/>
    </row>
    <row r="462" spans="207:232" x14ac:dyDescent="0.25">
      <c r="GY462" s="2"/>
      <c r="HJ462" s="5"/>
      <c r="HK462" s="5"/>
      <c r="HL462" s="5"/>
      <c r="HM462" s="3"/>
      <c r="HN462" s="3"/>
      <c r="HO462" s="3"/>
      <c r="HP462" s="3"/>
      <c r="HQ462" s="3"/>
      <c r="HR462" s="3"/>
      <c r="HS462" s="4"/>
      <c r="HT462" s="4"/>
      <c r="HU462" s="4"/>
      <c r="HV462" s="4"/>
      <c r="HW462" s="4"/>
      <c r="HX462" s="4"/>
    </row>
    <row r="463" spans="207:232" x14ac:dyDescent="0.25">
      <c r="GY463" s="2"/>
      <c r="HJ463" s="5"/>
      <c r="HK463" s="5"/>
      <c r="HL463" s="5"/>
      <c r="HM463" s="3"/>
      <c r="HN463" s="3"/>
      <c r="HO463" s="3"/>
      <c r="HP463" s="3"/>
      <c r="HQ463" s="3"/>
      <c r="HR463" s="3"/>
      <c r="HS463" s="4"/>
      <c r="HT463" s="4"/>
      <c r="HU463" s="4"/>
      <c r="HV463" s="4"/>
      <c r="HW463" s="4"/>
      <c r="HX463" s="4"/>
    </row>
    <row r="464" spans="207:232" x14ac:dyDescent="0.25">
      <c r="GY464" s="2"/>
      <c r="HJ464" s="5"/>
      <c r="HK464" s="5"/>
      <c r="HL464" s="5"/>
      <c r="HM464" s="3"/>
      <c r="HN464" s="3"/>
      <c r="HO464" s="3"/>
      <c r="HP464" s="3"/>
      <c r="HQ464" s="3"/>
      <c r="HR464" s="3"/>
      <c r="HS464" s="4"/>
      <c r="HT464" s="4"/>
      <c r="HU464" s="4"/>
      <c r="HV464" s="4"/>
      <c r="HW464" s="4"/>
      <c r="HX464" s="4"/>
    </row>
    <row r="465" spans="207:232" x14ac:dyDescent="0.25">
      <c r="GY465" s="2"/>
      <c r="HJ465" s="5"/>
      <c r="HK465" s="5"/>
      <c r="HL465" s="5"/>
      <c r="HM465" s="3"/>
      <c r="HN465" s="3"/>
      <c r="HO465" s="3"/>
      <c r="HP465" s="3"/>
      <c r="HQ465" s="3"/>
      <c r="HR465" s="3"/>
      <c r="HS465" s="4"/>
      <c r="HT465" s="4"/>
      <c r="HU465" s="4"/>
      <c r="HV465" s="4"/>
      <c r="HW465" s="4"/>
      <c r="HX465" s="4"/>
    </row>
    <row r="466" spans="207:232" x14ac:dyDescent="0.25">
      <c r="GY466" s="2"/>
      <c r="HJ466" s="5"/>
      <c r="HK466" s="5"/>
      <c r="HL466" s="5"/>
      <c r="HM466" s="3"/>
      <c r="HN466" s="3"/>
      <c r="HO466" s="3"/>
      <c r="HP466" s="3"/>
      <c r="HQ466" s="3"/>
      <c r="HR466" s="3"/>
      <c r="HS466" s="4"/>
      <c r="HT466" s="4"/>
      <c r="HU466" s="4"/>
      <c r="HV466" s="4"/>
      <c r="HW466" s="4"/>
      <c r="HX466" s="4"/>
    </row>
    <row r="467" spans="207:232" x14ac:dyDescent="0.25">
      <c r="GY467" s="2"/>
      <c r="HJ467" s="5"/>
      <c r="HK467" s="5"/>
      <c r="HL467" s="5"/>
      <c r="HM467" s="3"/>
      <c r="HN467" s="3"/>
      <c r="HO467" s="3"/>
      <c r="HP467" s="3"/>
      <c r="HQ467" s="3"/>
      <c r="HR467" s="3"/>
      <c r="HS467" s="4"/>
      <c r="HT467" s="4"/>
      <c r="HU467" s="4"/>
      <c r="HV467" s="4"/>
      <c r="HW467" s="4"/>
      <c r="HX467" s="4"/>
    </row>
    <row r="468" spans="207:232" x14ac:dyDescent="0.25">
      <c r="GY468" s="2"/>
      <c r="HJ468" s="5"/>
      <c r="HK468" s="5"/>
      <c r="HL468" s="5"/>
      <c r="HM468" s="3"/>
      <c r="HN468" s="3"/>
      <c r="HO468" s="3"/>
      <c r="HP468" s="3"/>
      <c r="HQ468" s="3"/>
      <c r="HR468" s="3"/>
      <c r="HS468" s="4"/>
      <c r="HT468" s="4"/>
      <c r="HU468" s="4"/>
      <c r="HV468" s="4"/>
      <c r="HW468" s="4"/>
      <c r="HX468" s="4"/>
    </row>
    <row r="469" spans="207:232" x14ac:dyDescent="0.25">
      <c r="GY469" s="2"/>
      <c r="HJ469" s="5"/>
      <c r="HK469" s="5"/>
      <c r="HL469" s="5"/>
      <c r="HM469" s="3"/>
      <c r="HN469" s="3"/>
      <c r="HO469" s="3"/>
      <c r="HP469" s="3"/>
      <c r="HQ469" s="3"/>
      <c r="HR469" s="3"/>
      <c r="HS469" s="4"/>
      <c r="HT469" s="4"/>
      <c r="HU469" s="4"/>
      <c r="HV469" s="4"/>
      <c r="HW469" s="4"/>
      <c r="HX469" s="4"/>
    </row>
    <row r="470" spans="207:232" x14ac:dyDescent="0.25">
      <c r="GY470" s="2"/>
      <c r="HJ470" s="5"/>
      <c r="HK470" s="5"/>
      <c r="HL470" s="5"/>
      <c r="HM470" s="3"/>
      <c r="HN470" s="3"/>
      <c r="HO470" s="3"/>
      <c r="HP470" s="3"/>
      <c r="HQ470" s="3"/>
      <c r="HR470" s="3"/>
      <c r="HS470" s="4"/>
      <c r="HT470" s="4"/>
      <c r="HU470" s="4"/>
      <c r="HV470" s="4"/>
      <c r="HW470" s="4"/>
      <c r="HX470" s="4"/>
    </row>
    <row r="471" spans="207:232" x14ac:dyDescent="0.25">
      <c r="GY471" s="2"/>
      <c r="HJ471" s="5"/>
      <c r="HK471" s="5"/>
      <c r="HL471" s="5"/>
      <c r="HM471" s="3"/>
      <c r="HN471" s="3"/>
      <c r="HO471" s="3"/>
      <c r="HP471" s="3"/>
      <c r="HQ471" s="3"/>
      <c r="HR471" s="3"/>
      <c r="HS471" s="4"/>
      <c r="HT471" s="4"/>
      <c r="HU471" s="4"/>
      <c r="HV471" s="4"/>
      <c r="HW471" s="4"/>
      <c r="HX471" s="4"/>
    </row>
    <row r="472" spans="207:232" x14ac:dyDescent="0.25">
      <c r="GY472" s="2"/>
      <c r="HJ472" s="5"/>
      <c r="HK472" s="5"/>
      <c r="HL472" s="5"/>
      <c r="HM472" s="3"/>
      <c r="HN472" s="3"/>
      <c r="HO472" s="3"/>
      <c r="HP472" s="3"/>
      <c r="HQ472" s="3"/>
      <c r="HR472" s="3"/>
      <c r="HS472" s="4"/>
      <c r="HT472" s="4"/>
      <c r="HU472" s="4"/>
      <c r="HV472" s="4"/>
      <c r="HW472" s="4"/>
      <c r="HX472" s="4"/>
    </row>
    <row r="473" spans="207:232" x14ac:dyDescent="0.25">
      <c r="GY473" s="2"/>
      <c r="HJ473" s="5"/>
      <c r="HK473" s="5"/>
      <c r="HL473" s="5"/>
      <c r="HM473" s="3"/>
      <c r="HN473" s="3"/>
      <c r="HO473" s="3"/>
      <c r="HP473" s="3"/>
      <c r="HQ473" s="3"/>
      <c r="HR473" s="3"/>
      <c r="HS473" s="4"/>
      <c r="HT473" s="4"/>
      <c r="HU473" s="4"/>
      <c r="HV473" s="4"/>
      <c r="HW473" s="4"/>
      <c r="HX473" s="4"/>
    </row>
    <row r="474" spans="207:232" x14ac:dyDescent="0.25">
      <c r="GY474" s="2"/>
      <c r="HJ474" s="5"/>
      <c r="HK474" s="5"/>
      <c r="HL474" s="5"/>
      <c r="HM474" s="3"/>
      <c r="HN474" s="3"/>
      <c r="HO474" s="3"/>
      <c r="HP474" s="3"/>
      <c r="HQ474" s="3"/>
      <c r="HR474" s="3"/>
      <c r="HS474" s="4"/>
      <c r="HT474" s="4"/>
      <c r="HU474" s="4"/>
      <c r="HV474" s="4"/>
      <c r="HW474" s="4"/>
      <c r="HX474" s="4"/>
    </row>
    <row r="475" spans="207:232" x14ac:dyDescent="0.25">
      <c r="GY475" s="2"/>
      <c r="HJ475" s="5"/>
      <c r="HK475" s="5"/>
      <c r="HL475" s="5"/>
      <c r="HM475" s="3"/>
      <c r="HN475" s="3"/>
      <c r="HO475" s="3"/>
      <c r="HP475" s="3"/>
      <c r="HQ475" s="3"/>
      <c r="HR475" s="3"/>
      <c r="HS475" s="4"/>
      <c r="HT475" s="4"/>
      <c r="HU475" s="4"/>
      <c r="HV475" s="4"/>
      <c r="HW475" s="4"/>
      <c r="HX475" s="4"/>
    </row>
    <row r="476" spans="207:232" x14ac:dyDescent="0.25">
      <c r="GY476" s="2"/>
      <c r="HJ476" s="5"/>
      <c r="HK476" s="5"/>
      <c r="HL476" s="5"/>
      <c r="HM476" s="3"/>
      <c r="HN476" s="3"/>
      <c r="HO476" s="3"/>
      <c r="HP476" s="3"/>
      <c r="HQ476" s="3"/>
      <c r="HR476" s="3"/>
      <c r="HS476" s="4"/>
      <c r="HT476" s="4"/>
      <c r="HU476" s="4"/>
      <c r="HV476" s="4"/>
      <c r="HW476" s="4"/>
      <c r="HX476" s="4"/>
    </row>
    <row r="477" spans="207:232" x14ac:dyDescent="0.25">
      <c r="GY477" s="2"/>
      <c r="HJ477" s="5"/>
      <c r="HK477" s="5"/>
      <c r="HL477" s="5"/>
      <c r="HM477" s="3"/>
      <c r="HN477" s="3"/>
      <c r="HO477" s="3"/>
      <c r="HP477" s="3"/>
      <c r="HQ477" s="3"/>
      <c r="HR477" s="3"/>
      <c r="HS477" s="4"/>
      <c r="HT477" s="4"/>
      <c r="HU477" s="4"/>
      <c r="HV477" s="4"/>
      <c r="HW477" s="4"/>
      <c r="HX477" s="4"/>
    </row>
    <row r="478" spans="207:232" x14ac:dyDescent="0.25">
      <c r="GY478" s="2"/>
      <c r="HJ478" s="5"/>
      <c r="HK478" s="5"/>
      <c r="HL478" s="5"/>
      <c r="HM478" s="3"/>
      <c r="HN478" s="3"/>
      <c r="HO478" s="3"/>
      <c r="HP478" s="3"/>
      <c r="HQ478" s="3"/>
      <c r="HR478" s="3"/>
      <c r="HS478" s="4"/>
      <c r="HT478" s="4"/>
      <c r="HU478" s="4"/>
      <c r="HV478" s="4"/>
      <c r="HW478" s="4"/>
      <c r="HX478" s="4"/>
    </row>
    <row r="479" spans="207:232" x14ac:dyDescent="0.25">
      <c r="GY479" s="2"/>
      <c r="HJ479" s="5"/>
      <c r="HK479" s="5"/>
      <c r="HL479" s="5"/>
      <c r="HM479" s="3"/>
      <c r="HN479" s="3"/>
      <c r="HO479" s="3"/>
      <c r="HP479" s="3"/>
      <c r="HQ479" s="3"/>
      <c r="HR479" s="3"/>
      <c r="HS479" s="4"/>
      <c r="HT479" s="4"/>
      <c r="HU479" s="4"/>
      <c r="HV479" s="4"/>
      <c r="HW479" s="4"/>
      <c r="HX479" s="4"/>
    </row>
    <row r="480" spans="207:232" x14ac:dyDescent="0.25">
      <c r="GY480" s="2"/>
      <c r="HJ480" s="5"/>
      <c r="HK480" s="5"/>
      <c r="HL480" s="5"/>
      <c r="HM480" s="3"/>
      <c r="HN480" s="3"/>
      <c r="HO480" s="3"/>
      <c r="HP480" s="3"/>
      <c r="HQ480" s="3"/>
      <c r="HR480" s="3"/>
      <c r="HS480" s="4"/>
      <c r="HT480" s="4"/>
      <c r="HU480" s="4"/>
      <c r="HV480" s="4"/>
      <c r="HW480" s="4"/>
      <c r="HX480" s="4"/>
    </row>
    <row r="481" spans="207:232" x14ac:dyDescent="0.25">
      <c r="GY481" s="2"/>
      <c r="HJ481" s="5"/>
      <c r="HK481" s="5"/>
      <c r="HL481" s="5"/>
      <c r="HM481" s="3"/>
      <c r="HN481" s="3"/>
      <c r="HO481" s="3"/>
      <c r="HP481" s="3"/>
      <c r="HQ481" s="3"/>
      <c r="HR481" s="3"/>
      <c r="HS481" s="4"/>
      <c r="HT481" s="4"/>
      <c r="HU481" s="4"/>
      <c r="HV481" s="4"/>
      <c r="HW481" s="4"/>
      <c r="HX481" s="4"/>
    </row>
    <row r="482" spans="207:232" x14ac:dyDescent="0.25">
      <c r="GY482" s="2"/>
      <c r="HJ482" s="5"/>
      <c r="HK482" s="5"/>
      <c r="HL482" s="5"/>
      <c r="HM482" s="3"/>
      <c r="HN482" s="3"/>
      <c r="HO482" s="3"/>
      <c r="HP482" s="3"/>
      <c r="HQ482" s="3"/>
      <c r="HR482" s="3"/>
      <c r="HS482" s="4"/>
      <c r="HT482" s="4"/>
      <c r="HU482" s="4"/>
      <c r="HV482" s="4"/>
      <c r="HW482" s="4"/>
      <c r="HX482" s="4"/>
    </row>
    <row r="483" spans="207:232" x14ac:dyDescent="0.25">
      <c r="GY483" s="2"/>
      <c r="HJ483" s="5"/>
      <c r="HK483" s="5"/>
      <c r="HL483" s="5"/>
      <c r="HM483" s="3"/>
      <c r="HN483" s="3"/>
      <c r="HO483" s="3"/>
      <c r="HP483" s="3"/>
      <c r="HQ483" s="3"/>
      <c r="HR483" s="3"/>
      <c r="HS483" s="4"/>
      <c r="HT483" s="4"/>
      <c r="HU483" s="4"/>
      <c r="HV483" s="4"/>
      <c r="HW483" s="4"/>
      <c r="HX483" s="4"/>
    </row>
    <row r="484" spans="207:232" x14ac:dyDescent="0.25">
      <c r="GY484" s="2"/>
      <c r="HJ484" s="5"/>
      <c r="HK484" s="5"/>
      <c r="HL484" s="5"/>
      <c r="HM484" s="3"/>
      <c r="HN484" s="3"/>
      <c r="HO484" s="3"/>
      <c r="HP484" s="3"/>
      <c r="HQ484" s="3"/>
      <c r="HR484" s="3"/>
      <c r="HS484" s="4"/>
      <c r="HT484" s="4"/>
      <c r="HU484" s="4"/>
      <c r="HV484" s="4"/>
      <c r="HW484" s="4"/>
      <c r="HX484" s="4"/>
    </row>
    <row r="485" spans="207:232" x14ac:dyDescent="0.25">
      <c r="GY485" s="2"/>
      <c r="HJ485" s="5"/>
      <c r="HK485" s="5"/>
      <c r="HL485" s="5"/>
      <c r="HM485" s="3"/>
      <c r="HN485" s="3"/>
      <c r="HO485" s="3"/>
      <c r="HP485" s="3"/>
      <c r="HQ485" s="3"/>
      <c r="HR485" s="3"/>
      <c r="HS485" s="4"/>
      <c r="HT485" s="4"/>
      <c r="HU485" s="4"/>
      <c r="HV485" s="4"/>
      <c r="HW485" s="4"/>
      <c r="HX485" s="4"/>
    </row>
    <row r="486" spans="207:232" x14ac:dyDescent="0.25">
      <c r="GY486" s="2"/>
      <c r="HJ486" s="5"/>
      <c r="HK486" s="5"/>
      <c r="HL486" s="5"/>
      <c r="HM486" s="3"/>
      <c r="HN486" s="3"/>
      <c r="HO486" s="3"/>
      <c r="HP486" s="3"/>
      <c r="HQ486" s="3"/>
      <c r="HR486" s="3"/>
      <c r="HS486" s="4"/>
      <c r="HT486" s="4"/>
      <c r="HU486" s="4"/>
      <c r="HV486" s="4"/>
      <c r="HW486" s="4"/>
      <c r="HX486" s="4"/>
    </row>
    <row r="487" spans="207:232" x14ac:dyDescent="0.25">
      <c r="GY487" s="2"/>
      <c r="HJ487" s="5"/>
      <c r="HK487" s="5"/>
      <c r="HL487" s="5"/>
      <c r="HM487" s="3"/>
      <c r="HN487" s="3"/>
      <c r="HO487" s="3"/>
      <c r="HP487" s="3"/>
      <c r="HQ487" s="3"/>
      <c r="HR487" s="3"/>
      <c r="HS487" s="4"/>
      <c r="HT487" s="4"/>
      <c r="HU487" s="4"/>
      <c r="HV487" s="4"/>
      <c r="HW487" s="4"/>
      <c r="HX487" s="4"/>
    </row>
    <row r="488" spans="207:232" x14ac:dyDescent="0.25">
      <c r="GY488" s="2"/>
      <c r="HJ488" s="5"/>
      <c r="HK488" s="5"/>
      <c r="HL488" s="5"/>
      <c r="HM488" s="3"/>
      <c r="HN488" s="3"/>
      <c r="HO488" s="3"/>
      <c r="HP488" s="3"/>
      <c r="HQ488" s="3"/>
      <c r="HR488" s="3"/>
      <c r="HS488" s="4"/>
      <c r="HT488" s="4"/>
      <c r="HU488" s="4"/>
      <c r="HV488" s="4"/>
      <c r="HW488" s="4"/>
      <c r="HX488" s="4"/>
    </row>
    <row r="489" spans="207:232" x14ac:dyDescent="0.25">
      <c r="GY489" s="2"/>
      <c r="HJ489" s="5"/>
      <c r="HK489" s="5"/>
      <c r="HL489" s="5"/>
      <c r="HM489" s="3"/>
      <c r="HN489" s="3"/>
      <c r="HO489" s="3"/>
      <c r="HP489" s="3"/>
      <c r="HQ489" s="3"/>
      <c r="HR489" s="3"/>
      <c r="HS489" s="4"/>
      <c r="HT489" s="4"/>
      <c r="HU489" s="4"/>
      <c r="HV489" s="4"/>
      <c r="HW489" s="4"/>
      <c r="HX489" s="4"/>
    </row>
    <row r="490" spans="207:232" x14ac:dyDescent="0.25">
      <c r="GY490" s="2"/>
      <c r="HJ490" s="5"/>
      <c r="HK490" s="5"/>
      <c r="HL490" s="5"/>
      <c r="HM490" s="3"/>
      <c r="HN490" s="3"/>
      <c r="HO490" s="3"/>
      <c r="HP490" s="3"/>
      <c r="HQ490" s="3"/>
      <c r="HR490" s="3"/>
      <c r="HS490" s="4"/>
      <c r="HT490" s="4"/>
      <c r="HU490" s="4"/>
      <c r="HV490" s="4"/>
      <c r="HW490" s="4"/>
      <c r="HX490" s="4"/>
    </row>
    <row r="491" spans="207:232" x14ac:dyDescent="0.25">
      <c r="GY491" s="2"/>
      <c r="HJ491" s="5"/>
      <c r="HK491" s="5"/>
      <c r="HL491" s="5"/>
      <c r="HM491" s="3"/>
      <c r="HN491" s="3"/>
      <c r="HO491" s="3"/>
      <c r="HP491" s="3"/>
      <c r="HQ491" s="3"/>
      <c r="HR491" s="3"/>
      <c r="HS491" s="4"/>
      <c r="HT491" s="4"/>
      <c r="HU491" s="4"/>
      <c r="HV491" s="4"/>
      <c r="HW491" s="4"/>
      <c r="HX491" s="4"/>
    </row>
    <row r="492" spans="207:232" x14ac:dyDescent="0.25">
      <c r="GY492" s="2"/>
      <c r="HJ492" s="5"/>
      <c r="HK492" s="5"/>
      <c r="HL492" s="5"/>
      <c r="HM492" s="3"/>
      <c r="HN492" s="3"/>
      <c r="HO492" s="3"/>
      <c r="HP492" s="3"/>
      <c r="HQ492" s="3"/>
      <c r="HR492" s="3"/>
      <c r="HS492" s="4"/>
      <c r="HT492" s="4"/>
      <c r="HU492" s="4"/>
      <c r="HV492" s="4"/>
      <c r="HW492" s="4"/>
      <c r="HX492" s="4"/>
    </row>
    <row r="493" spans="207:232" x14ac:dyDescent="0.25">
      <c r="GY493" s="2"/>
      <c r="HJ493" s="5"/>
      <c r="HK493" s="5"/>
      <c r="HL493" s="5"/>
      <c r="HM493" s="3"/>
      <c r="HN493" s="3"/>
      <c r="HO493" s="3"/>
      <c r="HP493" s="3"/>
      <c r="HQ493" s="3"/>
      <c r="HR493" s="3"/>
      <c r="HS493" s="4"/>
      <c r="HT493" s="4"/>
      <c r="HU493" s="4"/>
      <c r="HV493" s="4"/>
      <c r="HW493" s="4"/>
      <c r="HX493" s="4"/>
    </row>
    <row r="494" spans="207:232" x14ac:dyDescent="0.25">
      <c r="GY494" s="2"/>
      <c r="HJ494" s="5"/>
      <c r="HK494" s="5"/>
      <c r="HL494" s="5"/>
      <c r="HM494" s="3"/>
      <c r="HN494" s="3"/>
      <c r="HO494" s="3"/>
      <c r="HP494" s="3"/>
      <c r="HQ494" s="3"/>
      <c r="HR494" s="3"/>
      <c r="HS494" s="4"/>
      <c r="HT494" s="4"/>
      <c r="HU494" s="4"/>
      <c r="HV494" s="4"/>
      <c r="HW494" s="4"/>
      <c r="HX494" s="4"/>
    </row>
    <row r="495" spans="207:232" x14ac:dyDescent="0.25">
      <c r="GY495" s="2"/>
      <c r="HJ495" s="5"/>
      <c r="HK495" s="5"/>
      <c r="HL495" s="5"/>
      <c r="HM495" s="3"/>
      <c r="HN495" s="3"/>
      <c r="HO495" s="3"/>
      <c r="HP495" s="3"/>
      <c r="HQ495" s="3"/>
      <c r="HR495" s="3"/>
      <c r="HS495" s="4"/>
      <c r="HT495" s="4"/>
      <c r="HU495" s="4"/>
      <c r="HV495" s="4"/>
      <c r="HW495" s="4"/>
      <c r="HX495" s="4"/>
    </row>
    <row r="496" spans="207:232" x14ac:dyDescent="0.25">
      <c r="GY496" s="2"/>
      <c r="HJ496" s="5"/>
      <c r="HK496" s="5"/>
      <c r="HL496" s="5"/>
      <c r="HM496" s="3"/>
      <c r="HN496" s="3"/>
      <c r="HO496" s="3"/>
      <c r="HP496" s="3"/>
      <c r="HQ496" s="3"/>
      <c r="HR496" s="3"/>
      <c r="HS496" s="4"/>
      <c r="HT496" s="4"/>
      <c r="HU496" s="4"/>
      <c r="HV496" s="4"/>
      <c r="HW496" s="4"/>
      <c r="HX496" s="4"/>
    </row>
    <row r="497" spans="207:232" x14ac:dyDescent="0.25">
      <c r="GY497" s="2"/>
      <c r="HJ497" s="5"/>
      <c r="HK497" s="5"/>
      <c r="HL497" s="5"/>
      <c r="HM497" s="3"/>
      <c r="HN497" s="3"/>
      <c r="HO497" s="3"/>
      <c r="HP497" s="3"/>
      <c r="HQ497" s="3"/>
      <c r="HR497" s="3"/>
      <c r="HS497" s="4"/>
      <c r="HT497" s="4"/>
      <c r="HU497" s="4"/>
      <c r="HV497" s="4"/>
      <c r="HW497" s="4"/>
      <c r="HX497" s="4"/>
    </row>
    <row r="498" spans="207:232" x14ac:dyDescent="0.25">
      <c r="GY498" s="2"/>
      <c r="HJ498" s="5"/>
      <c r="HK498" s="5"/>
      <c r="HL498" s="5"/>
      <c r="HM498" s="3"/>
      <c r="HN498" s="3"/>
      <c r="HO498" s="3"/>
      <c r="HP498" s="3"/>
      <c r="HQ498" s="3"/>
      <c r="HR498" s="3"/>
      <c r="HS498" s="4"/>
      <c r="HT498" s="4"/>
      <c r="HU498" s="4"/>
      <c r="HV498" s="4"/>
      <c r="HW498" s="4"/>
      <c r="HX498" s="4"/>
    </row>
    <row r="499" spans="207:232" x14ac:dyDescent="0.25">
      <c r="GY499" s="2"/>
      <c r="HJ499" s="5"/>
      <c r="HK499" s="5"/>
      <c r="HL499" s="5"/>
      <c r="HM499" s="3"/>
      <c r="HN499" s="3"/>
      <c r="HO499" s="3"/>
      <c r="HP499" s="3"/>
      <c r="HQ499" s="3"/>
      <c r="HR499" s="3"/>
      <c r="HS499" s="4"/>
      <c r="HT499" s="4"/>
      <c r="HU499" s="4"/>
      <c r="HV499" s="4"/>
      <c r="HW499" s="4"/>
      <c r="HX499" s="4"/>
    </row>
    <row r="500" spans="207:232" x14ac:dyDescent="0.25">
      <c r="GY500" s="2"/>
      <c r="HJ500" s="5"/>
      <c r="HK500" s="5"/>
      <c r="HL500" s="5"/>
      <c r="HM500" s="3"/>
      <c r="HN500" s="3"/>
      <c r="HO500" s="3"/>
      <c r="HP500" s="3"/>
      <c r="HQ500" s="3"/>
      <c r="HR500" s="3"/>
      <c r="HS500" s="4"/>
      <c r="HT500" s="4"/>
      <c r="HU500" s="4"/>
      <c r="HV500" s="4"/>
      <c r="HW500" s="4"/>
      <c r="HX500" s="4"/>
    </row>
    <row r="501" spans="207:232" x14ac:dyDescent="0.25">
      <c r="GY501" s="2"/>
      <c r="HJ501" s="5"/>
      <c r="HK501" s="5"/>
      <c r="HL501" s="5"/>
      <c r="HM501" s="3"/>
      <c r="HN501" s="3"/>
      <c r="HO501" s="3"/>
      <c r="HP501" s="3"/>
      <c r="HQ501" s="3"/>
      <c r="HR501" s="3"/>
      <c r="HS501" s="4"/>
      <c r="HT501" s="4"/>
      <c r="HU501" s="4"/>
      <c r="HV501" s="4"/>
      <c r="HW501" s="4"/>
      <c r="HX501" s="4"/>
    </row>
    <row r="502" spans="207:232" x14ac:dyDescent="0.25">
      <c r="GY502" s="2"/>
      <c r="HJ502" s="5"/>
      <c r="HK502" s="5"/>
      <c r="HL502" s="5"/>
      <c r="HM502" s="3"/>
      <c r="HN502" s="3"/>
      <c r="HO502" s="3"/>
      <c r="HP502" s="3"/>
      <c r="HQ502" s="3"/>
      <c r="HR502" s="3"/>
      <c r="HS502" s="4"/>
      <c r="HT502" s="4"/>
      <c r="HU502" s="4"/>
      <c r="HV502" s="4"/>
      <c r="HW502" s="4"/>
      <c r="HX502" s="4"/>
    </row>
    <row r="503" spans="207:232" x14ac:dyDescent="0.25">
      <c r="GY503" s="2"/>
      <c r="HJ503" s="5"/>
      <c r="HK503" s="5"/>
      <c r="HL503" s="5"/>
      <c r="HM503" s="3"/>
      <c r="HN503" s="3"/>
      <c r="HO503" s="3"/>
      <c r="HP503" s="3"/>
      <c r="HQ503" s="3"/>
      <c r="HR503" s="3"/>
      <c r="HS503" s="4"/>
      <c r="HT503" s="4"/>
      <c r="HU503" s="4"/>
      <c r="HV503" s="4"/>
      <c r="HW503" s="4"/>
      <c r="HX503" s="4"/>
    </row>
    <row r="504" spans="207:232" x14ac:dyDescent="0.25">
      <c r="GY504" s="2"/>
      <c r="HJ504" s="5"/>
      <c r="HK504" s="5"/>
      <c r="HL504" s="5"/>
      <c r="HM504" s="3"/>
      <c r="HN504" s="3"/>
      <c r="HO504" s="3"/>
      <c r="HP504" s="3"/>
      <c r="HQ504" s="3"/>
      <c r="HR504" s="3"/>
      <c r="HS504" s="4"/>
      <c r="HT504" s="4"/>
      <c r="HU504" s="4"/>
      <c r="HV504" s="4"/>
      <c r="HW504" s="4"/>
      <c r="HX504" s="4"/>
    </row>
    <row r="505" spans="207:232" x14ac:dyDescent="0.25">
      <c r="GY505" s="2"/>
      <c r="HJ505" s="5"/>
      <c r="HK505" s="5"/>
      <c r="HL505" s="5"/>
      <c r="HM505" s="3"/>
      <c r="HN505" s="3"/>
      <c r="HO505" s="3"/>
      <c r="HP505" s="3"/>
      <c r="HQ505" s="3"/>
      <c r="HR505" s="3"/>
      <c r="HS505" s="4"/>
      <c r="HT505" s="4"/>
      <c r="HU505" s="4"/>
      <c r="HV505" s="4"/>
      <c r="HW505" s="4"/>
      <c r="HX505" s="4"/>
    </row>
    <row r="506" spans="207:232" x14ac:dyDescent="0.25">
      <c r="GY506" s="2"/>
      <c r="HJ506" s="5"/>
      <c r="HK506" s="5"/>
      <c r="HL506" s="5"/>
      <c r="HM506" s="3"/>
      <c r="HN506" s="3"/>
      <c r="HO506" s="3"/>
      <c r="HP506" s="3"/>
      <c r="HQ506" s="3"/>
      <c r="HR506" s="3"/>
      <c r="HS506" s="4"/>
      <c r="HT506" s="4"/>
      <c r="HU506" s="4"/>
      <c r="HV506" s="4"/>
      <c r="HW506" s="4"/>
      <c r="HX506" s="4"/>
    </row>
    <row r="507" spans="207:232" x14ac:dyDescent="0.25">
      <c r="GY507" s="2"/>
      <c r="HJ507" s="5"/>
      <c r="HK507" s="5"/>
      <c r="HL507" s="5"/>
      <c r="HM507" s="3"/>
      <c r="HN507" s="3"/>
      <c r="HO507" s="3"/>
      <c r="HP507" s="3"/>
      <c r="HQ507" s="3"/>
      <c r="HR507" s="3"/>
      <c r="HS507" s="4"/>
      <c r="HT507" s="4"/>
      <c r="HU507" s="4"/>
      <c r="HV507" s="4"/>
      <c r="HW507" s="4"/>
      <c r="HX507" s="4"/>
    </row>
    <row r="508" spans="207:232" x14ac:dyDescent="0.25">
      <c r="GY508" s="2"/>
      <c r="HJ508" s="5"/>
      <c r="HK508" s="5"/>
      <c r="HL508" s="5"/>
      <c r="HM508" s="3"/>
      <c r="HN508" s="3"/>
      <c r="HO508" s="3"/>
      <c r="HP508" s="3"/>
      <c r="HQ508" s="3"/>
      <c r="HR508" s="3"/>
      <c r="HS508" s="4"/>
      <c r="HT508" s="4"/>
      <c r="HU508" s="4"/>
      <c r="HV508" s="4"/>
      <c r="HW508" s="4"/>
      <c r="HX508" s="4"/>
    </row>
    <row r="509" spans="207:232" x14ac:dyDescent="0.25">
      <c r="GY509" s="2"/>
      <c r="HJ509" s="5"/>
      <c r="HK509" s="5"/>
      <c r="HL509" s="5"/>
      <c r="HM509" s="3"/>
      <c r="HN509" s="3"/>
      <c r="HO509" s="3"/>
      <c r="HP509" s="3"/>
      <c r="HQ509" s="3"/>
      <c r="HR509" s="3"/>
      <c r="HS509" s="4"/>
      <c r="HT509" s="4"/>
      <c r="HU509" s="4"/>
      <c r="HV509" s="4"/>
      <c r="HW509" s="4"/>
      <c r="HX509" s="4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509"/>
  <sheetViews>
    <sheetView zoomScale="70" zoomScaleNormal="70" workbookViewId="0">
      <selection activeCell="IB64" sqref="IB64"/>
    </sheetView>
  </sheetViews>
  <sheetFormatPr defaultRowHeight="15" x14ac:dyDescent="0.25"/>
  <cols>
    <col min="1" max="1" width="25.28515625" customWidth="1"/>
    <col min="2" max="2" width="26.140625" customWidth="1"/>
    <col min="3" max="3" width="15.140625" hidden="1" customWidth="1"/>
    <col min="4" max="4" width="8.5703125" hidden="1" customWidth="1"/>
    <col min="5" max="11" width="11" hidden="1" customWidth="1"/>
    <col min="12" max="101" width="12" hidden="1" customWidth="1"/>
    <col min="102" max="137" width="13" hidden="1" customWidth="1"/>
    <col min="138" max="169" width="9.140625" hidden="1" customWidth="1"/>
    <col min="170" max="170" width="13.85546875" hidden="1" customWidth="1"/>
    <col min="171" max="205" width="9.140625" hidden="1" customWidth="1"/>
    <col min="206" max="206" width="24.28515625" customWidth="1"/>
    <col min="207" max="207" width="16.28515625" customWidth="1"/>
    <col min="208" max="208" width="9.140625" hidden="1" customWidth="1"/>
    <col min="209" max="209" width="20.42578125" hidden="1" customWidth="1"/>
    <col min="210" max="210" width="9.140625" hidden="1" customWidth="1"/>
    <col min="211" max="211" width="21.5703125" hidden="1" customWidth="1"/>
    <col min="212" max="214" width="9.140625" hidden="1" customWidth="1"/>
    <col min="215" max="217" width="22.7109375" style="1" hidden="1" customWidth="1"/>
    <col min="218" max="220" width="20.85546875" hidden="1" customWidth="1"/>
    <col min="221" max="221" width="25.140625" hidden="1" customWidth="1"/>
    <col min="222" max="222" width="20.42578125" hidden="1" customWidth="1"/>
    <col min="223" max="223" width="23.5703125" hidden="1" customWidth="1"/>
    <col min="224" max="226" width="20.42578125" hidden="1" customWidth="1"/>
    <col min="227" max="227" width="27.28515625" bestFit="1" customWidth="1"/>
    <col min="228" max="228" width="23.140625" bestFit="1" customWidth="1"/>
    <col min="229" max="229" width="23.28515625" bestFit="1" customWidth="1"/>
    <col min="230" max="230" width="14.7109375" bestFit="1" customWidth="1"/>
    <col min="231" max="231" width="17.5703125" bestFit="1" customWidth="1"/>
    <col min="232" max="232" width="14.5703125" bestFit="1" customWidth="1"/>
    <col min="233" max="233" width="15" customWidth="1"/>
    <col min="234" max="234" width="27.85546875" customWidth="1"/>
    <col min="235" max="235" width="24.42578125" customWidth="1"/>
    <col min="236" max="236" width="23.7109375" customWidth="1"/>
    <col min="237" max="237" width="15" customWidth="1"/>
    <col min="238" max="238" width="18.42578125" customWidth="1"/>
    <col min="239" max="239" width="15" customWidth="1"/>
  </cols>
  <sheetData>
    <row r="1" spans="1:233" ht="19.5" thickBot="1" x14ac:dyDescent="0.35">
      <c r="A1" s="9" t="s">
        <v>211</v>
      </c>
      <c r="B1" s="9" t="s">
        <v>233</v>
      </c>
      <c r="C1" s="7" t="s">
        <v>213</v>
      </c>
      <c r="D1" s="7" t="s">
        <v>214</v>
      </c>
    </row>
    <row r="2" spans="1:233" ht="19.5" thickBot="1" x14ac:dyDescent="0.35">
      <c r="A2" s="11" t="str">
        <f>'Linear Model'!A2</f>
        <v>IncrementalOrganic</v>
      </c>
      <c r="B2" s="10">
        <f>'Linear Model'!B2</f>
        <v>100</v>
      </c>
      <c r="C2" s="7" t="str">
        <f t="shared" ref="C2:C7" si="0">CONCATENATE(A2,C$1)</f>
        <v>IncrementalOrganic Attribution</v>
      </c>
      <c r="D2" s="7" t="str">
        <f t="shared" ref="D2:D7" si="1">CONCATENATE(A2,D$1)</f>
        <v>IncrementalOrganic Attribution Ratio</v>
      </c>
      <c r="HS2" s="16" t="s">
        <v>234</v>
      </c>
    </row>
    <row r="3" spans="1:233" x14ac:dyDescent="0.25">
      <c r="A3" s="12" t="str">
        <f>'Linear Model'!A3</f>
        <v>BrandIntention</v>
      </c>
      <c r="C3" s="7" t="str">
        <f t="shared" si="0"/>
        <v>BrandIntention Attribution</v>
      </c>
      <c r="D3" s="7" t="str">
        <f t="shared" si="1"/>
        <v>BrandIntention Attribution Ratio</v>
      </c>
      <c r="E3" s="21"/>
      <c r="F3" s="21"/>
      <c r="G3" s="21"/>
      <c r="H3" s="21"/>
      <c r="HS3" s="14" t="str">
        <f>Table434[[#Headers],[IncrementalOrganic Revenue]]</f>
        <v>IncrementalOrganic Revenue</v>
      </c>
      <c r="HT3" s="14" t="str">
        <f>Table434[[#Headers],[BrandIntention Revenue]]</f>
        <v>BrandIntention Revenue</v>
      </c>
      <c r="HU3" s="14" t="str">
        <f>Table434[[#Headers],[Incrementalcpc Revenue]]</f>
        <v>Incrementalcpc Revenue</v>
      </c>
      <c r="HV3" s="14" t="str">
        <f>Table434[[#Headers],[Feeds Revenue]]</f>
        <v>Feeds Revenue</v>
      </c>
      <c r="HW3" s="14" t="str">
        <f>Table434[[#Headers],[Referrals Revenue]]</f>
        <v>Referrals Revenue</v>
      </c>
      <c r="HX3" s="14" t="str">
        <f>Table434[[#Headers],[Social Revenue]]</f>
        <v>Social Revenue</v>
      </c>
    </row>
    <row r="4" spans="1:233" ht="15.75" thickBot="1" x14ac:dyDescent="0.3">
      <c r="A4" s="12" t="str">
        <f>'Linear Model'!A4</f>
        <v>Incrementalcpc</v>
      </c>
      <c r="C4" s="7" t="str">
        <f t="shared" si="0"/>
        <v>Incrementalcpc Attribution</v>
      </c>
      <c r="D4" s="7" t="str">
        <f t="shared" si="1"/>
        <v>Incrementalcpc Attribution Ratio</v>
      </c>
      <c r="E4" s="21"/>
      <c r="F4" s="23"/>
      <c r="G4" s="21"/>
      <c r="H4" s="21"/>
      <c r="HS4" s="15" t="e">
        <f>Table434[[#Totals],[IncrementalOrganic Revenue]]</f>
        <v>#VALUE!</v>
      </c>
      <c r="HT4" s="15" t="e">
        <f>Table434[[#Totals],[BrandIntention Revenue]]</f>
        <v>#VALUE!</v>
      </c>
      <c r="HU4" s="15" t="e">
        <f>Table434[[#Totals],[Incrementalcpc Revenue]]</f>
        <v>#VALUE!</v>
      </c>
      <c r="HV4" s="15" t="e">
        <f>Table434[[#Totals],[Feeds Revenue]]</f>
        <v>#VALUE!</v>
      </c>
      <c r="HW4" s="15" t="e">
        <f>Table434[[#Totals],[Referrals Revenue]]</f>
        <v>#VALUE!</v>
      </c>
      <c r="HX4" s="15" t="e">
        <f>Table434[[#Totals],[Social Revenue]]</f>
        <v>#VALUE!</v>
      </c>
    </row>
    <row r="5" spans="1:233" ht="15.75" thickBot="1" x14ac:dyDescent="0.3">
      <c r="A5" s="12" t="str">
        <f>'Linear Model'!A5</f>
        <v>Feeds</v>
      </c>
      <c r="C5" s="7" t="str">
        <f t="shared" si="0"/>
        <v>Feeds Attribution</v>
      </c>
      <c r="D5" s="7" t="str">
        <f t="shared" si="1"/>
        <v>Feeds Attribution Ratio</v>
      </c>
      <c r="E5" s="21"/>
      <c r="F5" s="21"/>
      <c r="G5" s="21"/>
      <c r="H5" s="22"/>
    </row>
    <row r="6" spans="1:233" x14ac:dyDescent="0.25">
      <c r="A6" s="12" t="str">
        <f>'Linear Model'!A6</f>
        <v>Referrals</v>
      </c>
      <c r="C6" s="7" t="str">
        <f t="shared" si="0"/>
        <v>Referrals Attribution</v>
      </c>
      <c r="D6" s="7" t="str">
        <f t="shared" si="1"/>
        <v>Referrals Attribution Ratio</v>
      </c>
    </row>
    <row r="7" spans="1:233" ht="15.75" thickBot="1" x14ac:dyDescent="0.3">
      <c r="A7" s="13" t="str">
        <f>'Linear Model'!A7</f>
        <v>Social</v>
      </c>
      <c r="C7" s="7" t="str">
        <f t="shared" si="0"/>
        <v>Social Attribution</v>
      </c>
      <c r="D7" s="7" t="str">
        <f t="shared" si="1"/>
        <v>Social Attribution Ratio</v>
      </c>
    </row>
    <row r="9" spans="1:233" ht="56.25" customHeight="1" x14ac:dyDescent="0.25">
      <c r="B9" t="s">
        <v>257</v>
      </c>
      <c r="C9" t="s">
        <v>0</v>
      </c>
      <c r="D9" t="s">
        <v>1</v>
      </c>
      <c r="E9" t="s">
        <v>2</v>
      </c>
      <c r="F9" t="s">
        <v>3</v>
      </c>
      <c r="G9" t="s">
        <v>4</v>
      </c>
      <c r="H9" t="s">
        <v>5</v>
      </c>
      <c r="I9" t="s">
        <v>6</v>
      </c>
      <c r="J9" t="s">
        <v>7</v>
      </c>
      <c r="K9" t="s">
        <v>8</v>
      </c>
      <c r="L9" t="s">
        <v>9</v>
      </c>
      <c r="M9" t="s">
        <v>10</v>
      </c>
      <c r="N9" t="s">
        <v>11</v>
      </c>
      <c r="O9" t="s">
        <v>12</v>
      </c>
      <c r="P9" t="s">
        <v>13</v>
      </c>
      <c r="Q9" t="s">
        <v>14</v>
      </c>
      <c r="R9" t="s">
        <v>15</v>
      </c>
      <c r="S9" t="s">
        <v>16</v>
      </c>
      <c r="T9" t="s">
        <v>17</v>
      </c>
      <c r="U9" t="s">
        <v>18</v>
      </c>
      <c r="V9" t="s">
        <v>19</v>
      </c>
      <c r="W9" t="s">
        <v>20</v>
      </c>
      <c r="X9" t="s">
        <v>21</v>
      </c>
      <c r="Y9" t="s">
        <v>22</v>
      </c>
      <c r="Z9" t="s">
        <v>23</v>
      </c>
      <c r="AA9" t="s">
        <v>24</v>
      </c>
      <c r="AB9" t="s">
        <v>25</v>
      </c>
      <c r="AC9" t="s">
        <v>26</v>
      </c>
      <c r="AD9" t="s">
        <v>27</v>
      </c>
      <c r="AE9" t="s">
        <v>28</v>
      </c>
      <c r="AF9" t="s">
        <v>29</v>
      </c>
      <c r="AG9" t="s">
        <v>30</v>
      </c>
      <c r="AH9" t="s">
        <v>31</v>
      </c>
      <c r="AI9" t="s">
        <v>32</v>
      </c>
      <c r="AJ9" t="s">
        <v>33</v>
      </c>
      <c r="AK9" t="s">
        <v>34</v>
      </c>
      <c r="AL9" t="s">
        <v>35</v>
      </c>
      <c r="AM9" t="s">
        <v>36</v>
      </c>
      <c r="AN9" t="s">
        <v>37</v>
      </c>
      <c r="AO9" t="s">
        <v>38</v>
      </c>
      <c r="AP9" t="s">
        <v>39</v>
      </c>
      <c r="AQ9" t="s">
        <v>40</v>
      </c>
      <c r="AR9" t="s">
        <v>41</v>
      </c>
      <c r="AS9" t="s">
        <v>42</v>
      </c>
      <c r="AT9" t="s">
        <v>43</v>
      </c>
      <c r="AU9" t="s">
        <v>44</v>
      </c>
      <c r="AV9" t="s">
        <v>45</v>
      </c>
      <c r="AW9" t="s">
        <v>46</v>
      </c>
      <c r="AX9" t="s">
        <v>47</v>
      </c>
      <c r="AY9" t="s">
        <v>48</v>
      </c>
      <c r="AZ9" t="s">
        <v>49</v>
      </c>
      <c r="BA9" t="s">
        <v>50</v>
      </c>
      <c r="BB9" t="s">
        <v>51</v>
      </c>
      <c r="BC9" t="s">
        <v>52</v>
      </c>
      <c r="BD9" t="s">
        <v>53</v>
      </c>
      <c r="BE9" t="s">
        <v>54</v>
      </c>
      <c r="BF9" t="s">
        <v>55</v>
      </c>
      <c r="BG9" t="s">
        <v>56</v>
      </c>
      <c r="BH9" t="s">
        <v>57</v>
      </c>
      <c r="BI9" t="s">
        <v>58</v>
      </c>
      <c r="BJ9" t="s">
        <v>59</v>
      </c>
      <c r="BK9" t="s">
        <v>60</v>
      </c>
      <c r="BL9" t="s">
        <v>61</v>
      </c>
      <c r="BM9" t="s">
        <v>62</v>
      </c>
      <c r="BN9" t="s">
        <v>63</v>
      </c>
      <c r="BO9" t="s">
        <v>64</v>
      </c>
      <c r="BP9" t="s">
        <v>65</v>
      </c>
      <c r="BQ9" t="s">
        <v>66</v>
      </c>
      <c r="BR9" t="s">
        <v>67</v>
      </c>
      <c r="BS9" t="s">
        <v>68</v>
      </c>
      <c r="BT9" t="s">
        <v>69</v>
      </c>
      <c r="BU9" t="s">
        <v>70</v>
      </c>
      <c r="BV9" t="s">
        <v>71</v>
      </c>
      <c r="BW9" t="s">
        <v>72</v>
      </c>
      <c r="BX9" t="s">
        <v>73</v>
      </c>
      <c r="BY9" t="s">
        <v>74</v>
      </c>
      <c r="BZ9" t="s">
        <v>75</v>
      </c>
      <c r="CA9" t="s">
        <v>76</v>
      </c>
      <c r="CB9" t="s">
        <v>77</v>
      </c>
      <c r="CC9" t="s">
        <v>78</v>
      </c>
      <c r="CD9" t="s">
        <v>79</v>
      </c>
      <c r="CE9" t="s">
        <v>80</v>
      </c>
      <c r="CF9" t="s">
        <v>81</v>
      </c>
      <c r="CG9" t="s">
        <v>82</v>
      </c>
      <c r="CH9" t="s">
        <v>83</v>
      </c>
      <c r="CI9" t="s">
        <v>84</v>
      </c>
      <c r="CJ9" t="s">
        <v>85</v>
      </c>
      <c r="CK9" t="s">
        <v>86</v>
      </c>
      <c r="CL9" t="s">
        <v>87</v>
      </c>
      <c r="CM9" t="s">
        <v>88</v>
      </c>
      <c r="CN9" t="s">
        <v>89</v>
      </c>
      <c r="CO9" t="s">
        <v>90</v>
      </c>
      <c r="CP9" t="s">
        <v>91</v>
      </c>
      <c r="CQ9" t="s">
        <v>92</v>
      </c>
      <c r="CR9" t="s">
        <v>93</v>
      </c>
      <c r="CS9" t="s">
        <v>94</v>
      </c>
      <c r="CT9" t="s">
        <v>95</v>
      </c>
      <c r="CU9" t="s">
        <v>96</v>
      </c>
      <c r="CV9" t="s">
        <v>97</v>
      </c>
      <c r="CW9" t="s">
        <v>98</v>
      </c>
      <c r="CX9" t="s">
        <v>99</v>
      </c>
      <c r="CY9" t="s">
        <v>100</v>
      </c>
      <c r="CZ9" t="s">
        <v>101</v>
      </c>
      <c r="DA9" t="s">
        <v>102</v>
      </c>
      <c r="DB9" t="s">
        <v>103</v>
      </c>
      <c r="DC9" t="s">
        <v>104</v>
      </c>
      <c r="DD9" t="s">
        <v>105</v>
      </c>
      <c r="DE9" t="s">
        <v>106</v>
      </c>
      <c r="DF9" t="s">
        <v>107</v>
      </c>
      <c r="DG9" t="s">
        <v>108</v>
      </c>
      <c r="DH9" t="s">
        <v>109</v>
      </c>
      <c r="DI9" t="s">
        <v>110</v>
      </c>
      <c r="DJ9" t="s">
        <v>111</v>
      </c>
      <c r="DK9" t="s">
        <v>112</v>
      </c>
      <c r="DL9" t="s">
        <v>113</v>
      </c>
      <c r="DM9" t="s">
        <v>114</v>
      </c>
      <c r="DN9" t="s">
        <v>115</v>
      </c>
      <c r="DO9" t="s">
        <v>116</v>
      </c>
      <c r="DP9" t="s">
        <v>117</v>
      </c>
      <c r="DQ9" t="s">
        <v>118</v>
      </c>
      <c r="DR9" t="s">
        <v>119</v>
      </c>
      <c r="DS9" t="s">
        <v>120</v>
      </c>
      <c r="DT9" t="s">
        <v>121</v>
      </c>
      <c r="DU9" t="s">
        <v>122</v>
      </c>
      <c r="DV9" t="s">
        <v>123</v>
      </c>
      <c r="DW9" t="s">
        <v>124</v>
      </c>
      <c r="DX9" t="s">
        <v>125</v>
      </c>
      <c r="DY9" t="s">
        <v>126</v>
      </c>
      <c r="DZ9" t="s">
        <v>127</v>
      </c>
      <c r="EA9" t="s">
        <v>128</v>
      </c>
      <c r="EB9" t="s">
        <v>129</v>
      </c>
      <c r="EC9" t="s">
        <v>130</v>
      </c>
      <c r="ED9" t="s">
        <v>131</v>
      </c>
      <c r="EE9" t="s">
        <v>132</v>
      </c>
      <c r="EF9" t="s">
        <v>133</v>
      </c>
      <c r="EG9" t="s">
        <v>134</v>
      </c>
      <c r="EH9" t="s">
        <v>135</v>
      </c>
      <c r="EI9" t="s">
        <v>136</v>
      </c>
      <c r="EJ9" t="s">
        <v>137</v>
      </c>
      <c r="EK9" t="s">
        <v>138</v>
      </c>
      <c r="EL9" t="s">
        <v>139</v>
      </c>
      <c r="EM9" t="s">
        <v>140</v>
      </c>
      <c r="EN9" t="s">
        <v>141</v>
      </c>
      <c r="EO9" t="s">
        <v>142</v>
      </c>
      <c r="EP9" t="s">
        <v>143</v>
      </c>
      <c r="EQ9" t="s">
        <v>144</v>
      </c>
      <c r="ER9" t="s">
        <v>145</v>
      </c>
      <c r="ES9" t="s">
        <v>146</v>
      </c>
      <c r="ET9" t="s">
        <v>147</v>
      </c>
      <c r="EU9" t="s">
        <v>148</v>
      </c>
      <c r="EV9" t="s">
        <v>149</v>
      </c>
      <c r="EW9" t="s">
        <v>150</v>
      </c>
      <c r="EX9" t="s">
        <v>151</v>
      </c>
      <c r="EY9" t="s">
        <v>152</v>
      </c>
      <c r="EZ9" t="s">
        <v>153</v>
      </c>
      <c r="FA9" t="s">
        <v>154</v>
      </c>
      <c r="FB9" t="s">
        <v>155</v>
      </c>
      <c r="FC9" t="s">
        <v>156</v>
      </c>
      <c r="FD9" t="s">
        <v>157</v>
      </c>
      <c r="FE9" t="s">
        <v>158</v>
      </c>
      <c r="FF9" t="s">
        <v>159</v>
      </c>
      <c r="FG9" t="s">
        <v>160</v>
      </c>
      <c r="FH9" t="s">
        <v>161</v>
      </c>
      <c r="FI9" t="s">
        <v>162</v>
      </c>
      <c r="FJ9" t="s">
        <v>163</v>
      </c>
      <c r="FK9" t="s">
        <v>164</v>
      </c>
      <c r="FL9" t="s">
        <v>165</v>
      </c>
      <c r="FM9" t="s">
        <v>166</v>
      </c>
      <c r="FN9" t="s">
        <v>167</v>
      </c>
      <c r="FO9" t="s">
        <v>168</v>
      </c>
      <c r="FP9" t="s">
        <v>169</v>
      </c>
      <c r="FQ9" t="s">
        <v>170</v>
      </c>
      <c r="FR9" t="s">
        <v>171</v>
      </c>
      <c r="FS9" t="s">
        <v>172</v>
      </c>
      <c r="FT9" t="s">
        <v>173</v>
      </c>
      <c r="FU9" t="s">
        <v>174</v>
      </c>
      <c r="FV9" t="s">
        <v>175</v>
      </c>
      <c r="FW9" t="s">
        <v>176</v>
      </c>
      <c r="FX9" t="s">
        <v>177</v>
      </c>
      <c r="FY9" t="s">
        <v>178</v>
      </c>
      <c r="FZ9" t="s">
        <v>179</v>
      </c>
      <c r="GA9" t="s">
        <v>180</v>
      </c>
      <c r="GB9" t="s">
        <v>181</v>
      </c>
      <c r="GC9" t="s">
        <v>182</v>
      </c>
      <c r="GD9" t="s">
        <v>183</v>
      </c>
      <c r="GE9" t="s">
        <v>184</v>
      </c>
      <c r="GF9" t="s">
        <v>185</v>
      </c>
      <c r="GG9" t="s">
        <v>186</v>
      </c>
      <c r="GH9" t="s">
        <v>187</v>
      </c>
      <c r="GI9" t="s">
        <v>188</v>
      </c>
      <c r="GJ9" t="s">
        <v>189</v>
      </c>
      <c r="GK9" t="s">
        <v>190</v>
      </c>
      <c r="GL9" t="s">
        <v>191</v>
      </c>
      <c r="GM9" t="s">
        <v>192</v>
      </c>
      <c r="GN9" t="s">
        <v>193</v>
      </c>
      <c r="GO9" t="s">
        <v>194</v>
      </c>
      <c r="GP9" t="s">
        <v>195</v>
      </c>
      <c r="GQ9" t="s">
        <v>196</v>
      </c>
      <c r="GR9" t="s">
        <v>197</v>
      </c>
      <c r="GS9" t="s">
        <v>198</v>
      </c>
      <c r="GT9" t="s">
        <v>199</v>
      </c>
      <c r="GU9" t="s">
        <v>200</v>
      </c>
      <c r="GV9" t="s">
        <v>201</v>
      </c>
      <c r="GW9" t="s">
        <v>202</v>
      </c>
      <c r="GX9" t="s">
        <v>203</v>
      </c>
      <c r="GY9" t="s">
        <v>204</v>
      </c>
      <c r="GZ9" t="s">
        <v>205</v>
      </c>
      <c r="HA9" t="s">
        <v>250</v>
      </c>
      <c r="HB9" t="s">
        <v>251</v>
      </c>
      <c r="HC9" t="s">
        <v>252</v>
      </c>
      <c r="HD9" t="s">
        <v>253</v>
      </c>
      <c r="HE9" t="s">
        <v>254</v>
      </c>
      <c r="HF9" t="s">
        <v>255</v>
      </c>
      <c r="HG9" s="1" t="s">
        <v>215</v>
      </c>
      <c r="HH9" s="1" t="s">
        <v>216</v>
      </c>
      <c r="HI9" s="1" t="s">
        <v>217</v>
      </c>
      <c r="HJ9" t="s">
        <v>218</v>
      </c>
      <c r="HK9" t="s">
        <v>219</v>
      </c>
      <c r="HL9" t="s">
        <v>220</v>
      </c>
      <c r="HM9" s="1" t="s">
        <v>221</v>
      </c>
      <c r="HN9" s="1" t="s">
        <v>222</v>
      </c>
      <c r="HO9" s="1" t="s">
        <v>223</v>
      </c>
      <c r="HP9" s="1" t="s">
        <v>224</v>
      </c>
      <c r="HQ9" s="1" t="s">
        <v>225</v>
      </c>
      <c r="HR9" s="1" t="s">
        <v>226</v>
      </c>
      <c r="HS9" s="1" t="s">
        <v>227</v>
      </c>
      <c r="HT9" s="1" t="s">
        <v>228</v>
      </c>
      <c r="HU9" s="1" t="s">
        <v>229</v>
      </c>
      <c r="HV9" s="1" t="s">
        <v>230</v>
      </c>
      <c r="HW9" s="1" t="s">
        <v>231</v>
      </c>
      <c r="HX9" s="1" t="s">
        <v>232</v>
      </c>
      <c r="HY9" t="s">
        <v>235</v>
      </c>
    </row>
    <row r="10" spans="1:233" x14ac:dyDescent="0.25">
      <c r="A10" s="8"/>
      <c r="B10" t="str">
        <f>IF(Table4[[#This Row],[Path]]=0,"",Table4[Path])</f>
        <v/>
      </c>
      <c r="C10" t="str">
        <f>IF(Table4[[#This Row],[Column1]]=0,"",Table4[Column1])</f>
        <v/>
      </c>
      <c r="D10" t="str">
        <f>IF(Table4[[#This Row],[Column2]]=0,"",Table4[Column2])</f>
        <v/>
      </c>
      <c r="E10" t="str">
        <f>IF(Table4[[#This Row],[Column3]]=0,"",Table4[Column3])</f>
        <v/>
      </c>
      <c r="F10" t="str">
        <f>IF(Table4[[#This Row],[Column4]]=0,"",Table4[Column4])</f>
        <v/>
      </c>
      <c r="G10" t="str">
        <f>IF(Table4[[#This Row],[Column5]]=0,"",Table4[Column5])</f>
        <v/>
      </c>
      <c r="H10" t="str">
        <f>IF(Table4[[#This Row],[Column6]]=0,"",Table4[Column6])</f>
        <v/>
      </c>
      <c r="I10" t="str">
        <f>IF(Table4[[#This Row],[Column7]]=0,"",Table4[Column7])</f>
        <v/>
      </c>
      <c r="J10" t="str">
        <f>IF(Table4[[#This Row],[Column8]]=0,"",Table4[Column8])</f>
        <v/>
      </c>
      <c r="K10" t="str">
        <f>IF(Table4[[#This Row],[Column9]]=0,"",Table4[Column9])</f>
        <v/>
      </c>
      <c r="L10" t="str">
        <f>IF(Table4[[#This Row],[Column10]]=0,"",Table4[Column10])</f>
        <v/>
      </c>
      <c r="M10" t="str">
        <f>IF(Table4[[#This Row],[Column11]]=0,"",Table4[Column11])</f>
        <v/>
      </c>
      <c r="N10" t="str">
        <f>IF(Table4[[#This Row],[Column12]]=0,"",Table4[Column12])</f>
        <v/>
      </c>
      <c r="O10" t="str">
        <f>IF(Table4[[#This Row],[Column13]]=0,"",Table4[Column13])</f>
        <v/>
      </c>
      <c r="P10" t="str">
        <f>IF(Table4[[#This Row],[Column14]]=0,"",Table4[Column14])</f>
        <v/>
      </c>
      <c r="Q10" t="str">
        <f>IF(Table4[[#This Row],[Column15]]=0,"",Table4[Column15])</f>
        <v/>
      </c>
      <c r="R10" t="str">
        <f>IF(Table4[[#This Row],[Column16]]=0,"",Table4[Column16])</f>
        <v/>
      </c>
      <c r="S10" t="str">
        <f>IF(Table4[[#This Row],[Column17]]=0,"",Table4[Column17])</f>
        <v/>
      </c>
      <c r="T10" t="str">
        <f>IF(Table4[[#This Row],[Column18]]=0,"",Table4[Column18])</f>
        <v/>
      </c>
      <c r="U10" t="str">
        <f>IF(Table4[[#This Row],[Column19]]=0,"",Table4[Column19])</f>
        <v/>
      </c>
      <c r="V10" t="str">
        <f>IF(Table4[[#This Row],[Column20]]=0,"",Table4[Column20])</f>
        <v/>
      </c>
      <c r="W10" t="str">
        <f>IF(Table4[[#This Row],[Column21]]=0,"",Table4[Column21])</f>
        <v/>
      </c>
      <c r="X10" t="str">
        <f>IF(Table4[[#This Row],[Column22]]=0,"",Table4[Column22])</f>
        <v/>
      </c>
      <c r="Y10" t="str">
        <f>IF(Table4[[#This Row],[Column23]]=0,"",Table4[Column23])</f>
        <v/>
      </c>
      <c r="Z10" t="str">
        <f>IF(Table4[[#This Row],[Column24]]=0,"",Table4[Column24])</f>
        <v/>
      </c>
      <c r="AA10" t="str">
        <f>IF(Table4[[#This Row],[Column25]]=0,"",Table4[Column25])</f>
        <v/>
      </c>
      <c r="AB10" t="str">
        <f>IF(Table4[[#This Row],[Column26]]=0,"",Table4[Column26])</f>
        <v/>
      </c>
      <c r="AC10" t="str">
        <f>IF(Table4[[#This Row],[Column27]]=0,"",Table4[Column27])</f>
        <v/>
      </c>
      <c r="AD10" t="str">
        <f>IF(Table4[[#This Row],[Column28]]=0,"",Table4[Column28])</f>
        <v/>
      </c>
      <c r="AE10" t="str">
        <f>IF(Table4[[#This Row],[Column29]]=0,"",Table4[Column29])</f>
        <v/>
      </c>
      <c r="AF10" t="str">
        <f>IF(Table4[[#This Row],[Column30]]=0,"",Table4[Column30])</f>
        <v/>
      </c>
      <c r="AG10" t="str">
        <f>IF(Table4[[#This Row],[Column31]]=0,"",Table4[Column31])</f>
        <v/>
      </c>
      <c r="AH10" t="str">
        <f>IF(Table4[[#This Row],[Column32]]=0,"",Table4[Column32])</f>
        <v/>
      </c>
      <c r="AI10" t="str">
        <f>IF(Table4[[#This Row],[Column33]]=0,"",Table4[Column33])</f>
        <v/>
      </c>
      <c r="AJ10" t="str">
        <f>IF(Table4[[#This Row],[Column34]]=0,"",Table4[Column34])</f>
        <v/>
      </c>
      <c r="AK10" t="str">
        <f>IF(Table4[[#This Row],[Column35]]=0,"",Table4[Column35])</f>
        <v/>
      </c>
      <c r="AL10" t="str">
        <f>IF(Table4[[#This Row],[Column36]]=0,"",Table4[Column36])</f>
        <v/>
      </c>
      <c r="AM10" t="str">
        <f>IF(Table4[[#This Row],[Column37]]=0,"",Table4[Column37])</f>
        <v/>
      </c>
      <c r="AN10" t="str">
        <f>IF(Table4[[#This Row],[Column38]]=0,"",Table4[Column38])</f>
        <v/>
      </c>
      <c r="AO10" t="str">
        <f>IF(Table4[[#This Row],[Column39]]=0,"",Table4[Column39])</f>
        <v/>
      </c>
      <c r="AP10" t="str">
        <f>IF(Table4[[#This Row],[Column40]]=0,"",Table4[Column40])</f>
        <v/>
      </c>
      <c r="AQ10" t="str">
        <f>IF(Table4[[#This Row],[Column41]]=0,"",Table4[Column41])</f>
        <v/>
      </c>
      <c r="AR10" t="str">
        <f>IF(Table4[[#This Row],[Column42]]=0,"",Table4[Column42])</f>
        <v/>
      </c>
      <c r="AS10" t="str">
        <f>IF(Table4[[#This Row],[Column43]]=0,"",Table4[Column43])</f>
        <v/>
      </c>
      <c r="AT10" t="str">
        <f>IF(Table4[[#This Row],[Column44]]=0,"",Table4[Column44])</f>
        <v/>
      </c>
      <c r="AU10" t="str">
        <f>IF(Table4[[#This Row],[Column45]]=0,"",Table4[Column45])</f>
        <v/>
      </c>
      <c r="AV10" t="str">
        <f>IF(Table4[[#This Row],[Column46]]=0,"",Table4[Column46])</f>
        <v/>
      </c>
      <c r="AW10" t="str">
        <f>IF(Table4[[#This Row],[Column47]]=0,"",Table4[Column47])</f>
        <v/>
      </c>
      <c r="AX10" t="str">
        <f>IF(Table4[[#This Row],[Column48]]=0,"",Table4[Column48])</f>
        <v/>
      </c>
      <c r="AY10" t="str">
        <f>IF(Table4[[#This Row],[Column49]]=0,"",Table4[Column49])</f>
        <v/>
      </c>
      <c r="AZ10" t="str">
        <f>IF(Table4[[#This Row],[Column50]]=0,"",Table4[Column50])</f>
        <v/>
      </c>
      <c r="BA10" t="str">
        <f>IF(Table4[[#This Row],[Column51]]=0,"",Table4[Column51])</f>
        <v/>
      </c>
      <c r="BB10" t="str">
        <f>IF(Table4[[#This Row],[Column52]]=0,"",Table4[Column52])</f>
        <v/>
      </c>
      <c r="BC10" t="str">
        <f>IF(Table4[[#This Row],[Column53]]=0,"",Table4[Column53])</f>
        <v/>
      </c>
      <c r="BD10" t="str">
        <f>IF(Table4[[#This Row],[Column54]]=0,"",Table4[Column54])</f>
        <v/>
      </c>
      <c r="BE10" t="str">
        <f>IF(Table4[[#This Row],[Column55]]=0,"",Table4[Column55])</f>
        <v/>
      </c>
      <c r="BF10" t="str">
        <f>IF(Table4[[#This Row],[Column56]]=0,"",Table4[Column56])</f>
        <v/>
      </c>
      <c r="BG10" t="str">
        <f>IF(Table4[[#This Row],[Column57]]=0,"",Table4[Column57])</f>
        <v/>
      </c>
      <c r="BH10" t="str">
        <f>IF(Table4[[#This Row],[Column58]]=0,"",Table4[Column58])</f>
        <v/>
      </c>
      <c r="BI10" t="str">
        <f>IF(Table4[[#This Row],[Column59]]=0,"",Table4[Column59])</f>
        <v/>
      </c>
      <c r="BJ10" t="str">
        <f>IF(Table4[[#This Row],[Column60]]=0,"",Table4[Column60])</f>
        <v/>
      </c>
      <c r="BK10" t="str">
        <f>IF(Table4[[#This Row],[Column61]]=0,"",Table4[Column61])</f>
        <v/>
      </c>
      <c r="BL10" t="str">
        <f>IF(Table4[[#This Row],[Column62]]=0,"",Table4[Column62])</f>
        <v/>
      </c>
      <c r="BM10" t="str">
        <f>IF(Table4[[#This Row],[Column63]]=0,"",Table4[Column63])</f>
        <v/>
      </c>
      <c r="BN10" t="str">
        <f>IF(Table4[[#This Row],[Column64]]=0,"",Table4[Column64])</f>
        <v/>
      </c>
      <c r="BO10" t="str">
        <f>IF(Table4[[#This Row],[Column65]]=0,"",Table4[Column65])</f>
        <v/>
      </c>
      <c r="BP10" t="str">
        <f>IF(Table4[[#This Row],[Column66]]=0,"",Table4[Column66])</f>
        <v/>
      </c>
      <c r="BQ10" t="str">
        <f>IF(Table4[[#This Row],[Column67]]=0,"",Table4[Column67])</f>
        <v/>
      </c>
      <c r="BR10" t="str">
        <f>IF(Table4[[#This Row],[Column68]]=0,"",Table4[Column68])</f>
        <v/>
      </c>
      <c r="BS10" t="str">
        <f>IF(Table4[[#This Row],[Column69]]=0,"",Table4[Column69])</f>
        <v/>
      </c>
      <c r="BT10" t="str">
        <f>IF(Table4[[#This Row],[Column70]]=0,"",Table4[Column70])</f>
        <v/>
      </c>
      <c r="BU10" t="str">
        <f>IF(Table4[[#This Row],[Column71]]=0,"",Table4[Column71])</f>
        <v/>
      </c>
      <c r="BV10" t="str">
        <f>IF(Table4[[#This Row],[Column72]]=0,"",Table4[Column72])</f>
        <v/>
      </c>
      <c r="BW10" t="str">
        <f>IF(Table4[[#This Row],[Column73]]=0,"",Table4[Column73])</f>
        <v/>
      </c>
      <c r="BX10" t="str">
        <f>IF(Table4[[#This Row],[Column74]]=0,"",Table4[Column74])</f>
        <v/>
      </c>
      <c r="BY10" t="str">
        <f>IF(Table4[[#This Row],[Column75]]=0,"",Table4[Column75])</f>
        <v/>
      </c>
      <c r="BZ10" t="str">
        <f>IF(Table4[[#This Row],[Column76]]=0,"",Table4[Column76])</f>
        <v/>
      </c>
      <c r="CA10" t="str">
        <f>IF(Table4[[#This Row],[Column77]]=0,"",Table4[Column77])</f>
        <v/>
      </c>
      <c r="CB10" t="str">
        <f>IF(Table4[[#This Row],[Column78]]=0,"",Table4[Column78])</f>
        <v/>
      </c>
      <c r="CC10" t="str">
        <f>IF(Table4[[#This Row],[Column79]]=0,"",Table4[Column79])</f>
        <v/>
      </c>
      <c r="CD10" t="str">
        <f>IF(Table4[[#This Row],[Column80]]=0,"",Table4[Column80])</f>
        <v/>
      </c>
      <c r="CE10" t="str">
        <f>IF(Table4[[#This Row],[Column81]]=0,"",Table4[Column81])</f>
        <v/>
      </c>
      <c r="CF10" t="str">
        <f>IF(Table4[[#This Row],[Column82]]=0,"",Table4[Column82])</f>
        <v/>
      </c>
      <c r="CG10" t="str">
        <f>IF(Table4[[#This Row],[Column83]]=0,"",Table4[Column83])</f>
        <v/>
      </c>
      <c r="CH10" t="str">
        <f>IF(Table4[[#This Row],[Column84]]=0,"",Table4[Column84])</f>
        <v/>
      </c>
      <c r="CI10" t="str">
        <f>IF(Table4[[#This Row],[Column85]]=0,"",Table4[Column85])</f>
        <v/>
      </c>
      <c r="CJ10" t="str">
        <f>IF(Table4[[#This Row],[Column86]]=0,"",Table4[Column86])</f>
        <v/>
      </c>
      <c r="CK10" t="str">
        <f>IF(Table4[[#This Row],[Column87]]=0,"",Table4[Column87])</f>
        <v/>
      </c>
      <c r="CL10" t="str">
        <f>IF(Table4[[#This Row],[Column88]]=0,"",Table4[Column88])</f>
        <v/>
      </c>
      <c r="CM10" t="str">
        <f>IF(Table4[[#This Row],[Column89]]=0,"",Table4[Column89])</f>
        <v/>
      </c>
      <c r="CN10" t="str">
        <f>IF(Table4[[#This Row],[Column90]]=0,"",Table4[Column90])</f>
        <v/>
      </c>
      <c r="CO10" t="str">
        <f>IF(Table4[[#This Row],[Column91]]=0,"",Table4[Column91])</f>
        <v/>
      </c>
      <c r="CP10" t="str">
        <f>IF(Table4[[#This Row],[Column92]]=0,"",Table4[Column92])</f>
        <v/>
      </c>
      <c r="CQ10" t="str">
        <f>IF(Table4[[#This Row],[Column93]]=0,"",Table4[Column93])</f>
        <v/>
      </c>
      <c r="CR10" t="str">
        <f>IF(Table4[[#This Row],[Column94]]=0,"",Table4[Column94])</f>
        <v/>
      </c>
      <c r="CS10" t="str">
        <f>IF(Table4[[#This Row],[Column95]]=0,"",Table4[Column95])</f>
        <v/>
      </c>
      <c r="CT10" t="str">
        <f>IF(Table4[[#This Row],[Column96]]=0,"",Table4[Column96])</f>
        <v/>
      </c>
      <c r="CU10" t="str">
        <f>IF(Table4[[#This Row],[Column97]]=0,"",Table4[Column97])</f>
        <v/>
      </c>
      <c r="CV10" t="str">
        <f>IF(Table4[[#This Row],[Column98]]=0,"",Table4[Column98])</f>
        <v/>
      </c>
      <c r="CW10" t="str">
        <f>IF(Table4[[#This Row],[Column99]]=0,"",Table4[Column99])</f>
        <v/>
      </c>
      <c r="CX10" t="str">
        <f>IF(Table4[[#This Row],[Column100]]=0,"",Table4[Column100])</f>
        <v/>
      </c>
      <c r="CY10" t="str">
        <f>IF(Table4[[#This Row],[Column101]]=0,"",Table4[Column101])</f>
        <v/>
      </c>
      <c r="CZ10" t="str">
        <f>IF(Table4[[#This Row],[Column102]]=0,"",Table4[Column102])</f>
        <v/>
      </c>
      <c r="DA10" t="str">
        <f>IF(Table4[[#This Row],[Column103]]=0,"",Table4[Column103])</f>
        <v/>
      </c>
      <c r="DB10" t="str">
        <f>IF(Table4[[#This Row],[Column104]]=0,"",Table4[Column104])</f>
        <v/>
      </c>
      <c r="DC10" t="str">
        <f>IF(Table4[[#This Row],[Column105]]=0,"",Table4[Column105])</f>
        <v/>
      </c>
      <c r="DD10" t="str">
        <f>IF(Table4[[#This Row],[Column106]]=0,"",Table4[Column106])</f>
        <v/>
      </c>
      <c r="DE10" t="str">
        <f>IF(Table4[[#This Row],[Column107]]=0,"",Table4[Column107])</f>
        <v/>
      </c>
      <c r="DF10" t="str">
        <f>IF(Table4[[#This Row],[Column108]]=0,"",Table4[Column108])</f>
        <v/>
      </c>
      <c r="DG10" t="str">
        <f>IF(Table4[[#This Row],[Column109]]=0,"",Table4[Column109])</f>
        <v/>
      </c>
      <c r="DH10" t="str">
        <f>IF(Table4[[#This Row],[Column110]]=0,"",Table4[Column110])</f>
        <v/>
      </c>
      <c r="DI10" t="str">
        <f>IF(Table4[[#This Row],[Column111]]=0,"",Table4[Column111])</f>
        <v/>
      </c>
      <c r="DJ10" t="str">
        <f>IF(Table4[[#This Row],[Column112]]=0,"",Table4[Column112])</f>
        <v/>
      </c>
      <c r="DK10" t="str">
        <f>IF(Table4[[#This Row],[Column113]]=0,"",Table4[Column113])</f>
        <v/>
      </c>
      <c r="DL10" t="str">
        <f>IF(Table4[[#This Row],[Column114]]=0,"",Table4[Column114])</f>
        <v/>
      </c>
      <c r="DM10" t="str">
        <f>IF(Table4[[#This Row],[Column115]]=0,"",Table4[Column115])</f>
        <v/>
      </c>
      <c r="DN10" t="str">
        <f>IF(Table4[[#This Row],[Column116]]=0,"",Table4[Column116])</f>
        <v/>
      </c>
      <c r="DO10" t="str">
        <f>IF(Table4[[#This Row],[Column117]]=0,"",Table4[Column117])</f>
        <v/>
      </c>
      <c r="DP10" t="str">
        <f>IF(Table4[[#This Row],[Column118]]=0,"",Table4[Column118])</f>
        <v/>
      </c>
      <c r="DQ10" t="str">
        <f>IF(Table4[[#This Row],[Column119]]=0,"",Table4[Column119])</f>
        <v/>
      </c>
      <c r="DR10" t="str">
        <f>IF(Table4[[#This Row],[Column120]]=0,"",Table4[Column120])</f>
        <v/>
      </c>
      <c r="DS10" t="str">
        <f>IF(Table4[[#This Row],[Column121]]=0,"",Table4[Column121])</f>
        <v/>
      </c>
      <c r="DT10" t="str">
        <f>IF(Table4[[#This Row],[Column122]]=0,"",Table4[Column122])</f>
        <v/>
      </c>
      <c r="DU10" t="str">
        <f>IF(Table4[[#This Row],[Column123]]=0,"",Table4[Column123])</f>
        <v/>
      </c>
      <c r="DV10" t="str">
        <f>IF(Table4[[#This Row],[Column124]]=0,"",Table4[Column124])</f>
        <v/>
      </c>
      <c r="DW10" t="str">
        <f>IF(Table4[[#This Row],[Column125]]=0,"",Table4[Column125])</f>
        <v/>
      </c>
      <c r="DX10" t="str">
        <f>IF(Table4[[#This Row],[Column126]]=0,"",Table4[Column126])</f>
        <v/>
      </c>
      <c r="DY10" t="str">
        <f>IF(Table4[[#This Row],[Column127]]=0,"",Table4[Column127])</f>
        <v/>
      </c>
      <c r="DZ10" t="str">
        <f>IF(Table4[[#This Row],[Column128]]=0,"",Table4[Column128])</f>
        <v/>
      </c>
      <c r="EA10" t="str">
        <f>IF(Table4[[#This Row],[Column129]]=0,"",Table4[Column129])</f>
        <v/>
      </c>
      <c r="EB10" t="str">
        <f>IF(Table4[[#This Row],[Column130]]=0,"",Table4[Column130])</f>
        <v/>
      </c>
      <c r="EC10" t="str">
        <f>IF(Table4[[#This Row],[Column131]]=0,"",Table4[Column131])</f>
        <v/>
      </c>
      <c r="ED10" t="str">
        <f>IF(Table4[[#This Row],[Column132]]=0,"",Table4[Column132])</f>
        <v/>
      </c>
      <c r="EE10" t="str">
        <f>IF(Table4[[#This Row],[Column133]]=0,"",Table4[Column133])</f>
        <v/>
      </c>
      <c r="EF10" t="str">
        <f>IF(Table4[[#This Row],[Column134]]=0,"",Table4[Column134])</f>
        <v/>
      </c>
      <c r="EG10" t="str">
        <f>IF(Table4[[#This Row],[Column135]]=0,"",Table4[Column135])</f>
        <v/>
      </c>
      <c r="EH10" t="str">
        <f>IF(Table4[[#This Row],[Column136]]=0,"",Table4[Column136])</f>
        <v/>
      </c>
      <c r="EI10" t="str">
        <f>IF(Table4[[#This Row],[Column137]]=0,"",Table4[Column137])</f>
        <v/>
      </c>
      <c r="EJ10" t="str">
        <f>IF(Table4[[#This Row],[Column138]]=0,"",Table4[Column138])</f>
        <v/>
      </c>
      <c r="EK10" t="str">
        <f>IF(Table4[[#This Row],[Column139]]=0,"",Table4[Column139])</f>
        <v/>
      </c>
      <c r="EL10" t="str">
        <f>IF(Table4[[#This Row],[Column140]]=0,"",Table4[Column140])</f>
        <v/>
      </c>
      <c r="EM10" t="str">
        <f>IF(Table4[[#This Row],[Column141]]=0,"",Table4[Column141])</f>
        <v/>
      </c>
      <c r="EN10" t="str">
        <f>IF(Table4[[#This Row],[Column142]]=0,"",Table4[Column142])</f>
        <v/>
      </c>
      <c r="EO10" t="str">
        <f>IF(Table4[[#This Row],[Column143]]=0,"",Table4[Column143])</f>
        <v/>
      </c>
      <c r="EP10" t="str">
        <f>IF(Table4[[#This Row],[Column144]]=0,"",Table4[Column144])</f>
        <v/>
      </c>
      <c r="EQ10" t="str">
        <f>IF(Table4[[#This Row],[Column145]]=0,"",Table4[Column145])</f>
        <v/>
      </c>
      <c r="ER10" t="str">
        <f>IF(Table4[[#This Row],[Column146]]=0,"",Table4[Column146])</f>
        <v/>
      </c>
      <c r="ES10" t="str">
        <f>IF(Table4[[#This Row],[Column147]]=0,"",Table4[Column147])</f>
        <v/>
      </c>
      <c r="ET10" t="str">
        <f>IF(Table4[[#This Row],[Column148]]=0,"",Table4[Column148])</f>
        <v/>
      </c>
      <c r="EU10" t="str">
        <f>IF(Table4[[#This Row],[Column149]]=0,"",Table4[Column149])</f>
        <v/>
      </c>
      <c r="EV10" t="str">
        <f>IF(Table4[[#This Row],[Column150]]=0,"",Table4[Column150])</f>
        <v/>
      </c>
      <c r="EW10" t="str">
        <f>IF(Table4[[#This Row],[Column151]]=0,"",Table4[Column151])</f>
        <v/>
      </c>
      <c r="EX10" t="str">
        <f>IF(Table4[[#This Row],[Column152]]=0,"",Table4[Column152])</f>
        <v/>
      </c>
      <c r="EY10" t="str">
        <f>IF(Table4[[#This Row],[Column153]]=0,"",Table4[Column153])</f>
        <v/>
      </c>
      <c r="EZ10" t="str">
        <f>IF(Table4[[#This Row],[Column154]]=0,"",Table4[Column154])</f>
        <v/>
      </c>
      <c r="FA10" t="str">
        <f>IF(Table4[[#This Row],[Column155]]=0,"",Table4[Column155])</f>
        <v/>
      </c>
      <c r="FB10" t="str">
        <f>IF(Table4[[#This Row],[Column156]]=0,"",Table4[Column156])</f>
        <v/>
      </c>
      <c r="FC10" t="str">
        <f>IF(Table4[[#This Row],[Column157]]=0,"",Table4[Column157])</f>
        <v/>
      </c>
      <c r="FD10" t="str">
        <f>IF(Table4[[#This Row],[Column158]]=0,"",Table4[Column158])</f>
        <v/>
      </c>
      <c r="FE10" t="str">
        <f>IF(Table4[[#This Row],[Column159]]=0,"",Table4[Column159])</f>
        <v/>
      </c>
      <c r="FF10" t="str">
        <f>IF(Table4[[#This Row],[Column160]]=0,"",Table4[Column160])</f>
        <v/>
      </c>
      <c r="FG10" t="str">
        <f>IF(Table4[[#This Row],[Column161]]=0,"",Table4[Column161])</f>
        <v/>
      </c>
      <c r="FH10" t="str">
        <f>IF(Table4[[#This Row],[Column162]]=0,"",Table4[Column162])</f>
        <v/>
      </c>
      <c r="FI10" t="str">
        <f>IF(Table4[[#This Row],[Column163]]=0,"",Table4[Column163])</f>
        <v/>
      </c>
      <c r="FJ10" t="str">
        <f>IF(Table4[[#This Row],[Column164]]=0,"",Table4[Column164])</f>
        <v/>
      </c>
      <c r="FK10" t="str">
        <f>IF(Table4[[#This Row],[Column165]]=0,"",Table4[Column165])</f>
        <v/>
      </c>
      <c r="FL10" t="str">
        <f>IF(Table4[[#This Row],[Column166]]=0,"",Table4[Column166])</f>
        <v/>
      </c>
      <c r="FM10" t="str">
        <f>IF(Table4[[#This Row],[Column167]]=0,"",Table4[Column167])</f>
        <v/>
      </c>
      <c r="FN10" t="str">
        <f>IF(Table4[[#This Row],[Column168]]=0,"",Table4[Column168])</f>
        <v/>
      </c>
      <c r="FO10" t="str">
        <f>IF(Table4[[#This Row],[Column169]]=0,"",Table4[Column169])</f>
        <v/>
      </c>
      <c r="FP10" t="str">
        <f>IF(Table4[[#This Row],[Column170]]=0,"",Table4[Column170])</f>
        <v/>
      </c>
      <c r="FQ10" t="str">
        <f>IF(Table4[[#This Row],[Column171]]=0,"",Table4[Column171])</f>
        <v/>
      </c>
      <c r="FR10" t="str">
        <f>IF(Table4[[#This Row],[Column172]]=0,"",Table4[Column172])</f>
        <v/>
      </c>
      <c r="FS10" t="str">
        <f>IF(Table4[[#This Row],[Column173]]=0,"",Table4[Column173])</f>
        <v/>
      </c>
      <c r="FT10" t="str">
        <f>IF(Table4[[#This Row],[Column174]]=0,"",Table4[Column174])</f>
        <v/>
      </c>
      <c r="FU10" t="str">
        <f>IF(Table4[[#This Row],[Column175]]=0,"",Table4[Column175])</f>
        <v/>
      </c>
      <c r="FV10" t="str">
        <f>IF(Table4[[#This Row],[Column176]]=0,"",Table4[Column176])</f>
        <v/>
      </c>
      <c r="FW10" t="str">
        <f>IF(Table4[[#This Row],[Column177]]=0,"",Table4[Column177])</f>
        <v/>
      </c>
      <c r="FX10" t="str">
        <f>IF(Table4[[#This Row],[Column178]]=0,"",Table4[Column178])</f>
        <v/>
      </c>
      <c r="FY10" t="str">
        <f>IF(Table4[[#This Row],[Column179]]=0,"",Table4[Column179])</f>
        <v/>
      </c>
      <c r="FZ10" t="str">
        <f>IF(Table4[[#This Row],[Column180]]=0,"",Table4[Column180])</f>
        <v/>
      </c>
      <c r="GA10" t="str">
        <f>IF(Table4[[#This Row],[Column181]]=0,"",Table4[Column181])</f>
        <v/>
      </c>
      <c r="GB10" t="str">
        <f>IF(Table4[[#This Row],[Column182]]=0,"",Table4[Column182])</f>
        <v/>
      </c>
      <c r="GC10" t="str">
        <f>IF(Table4[[#This Row],[Column183]]=0,"",Table4[Column183])</f>
        <v/>
      </c>
      <c r="GD10" t="str">
        <f>IF(Table4[[#This Row],[Column184]]=0,"",Table4[Column184])</f>
        <v/>
      </c>
      <c r="GE10" t="str">
        <f>IF(Table4[[#This Row],[Column185]]=0,"",Table4[Column185])</f>
        <v/>
      </c>
      <c r="GF10" t="str">
        <f>IF(Table4[[#This Row],[Column186]]=0,"",Table4[Column186])</f>
        <v/>
      </c>
      <c r="GG10" t="str">
        <f>IF(Table4[[#This Row],[Column187]]=0,"",Table4[Column187])</f>
        <v/>
      </c>
      <c r="GH10" t="str">
        <f>IF(Table4[[#This Row],[Column188]]=0,"",Table4[Column188])</f>
        <v/>
      </c>
      <c r="GI10" t="str">
        <f>IF(Table4[[#This Row],[Column189]]=0,"",Table4[Column189])</f>
        <v/>
      </c>
      <c r="GJ10" t="str">
        <f>IF(Table4[[#This Row],[Column190]]=0,"",Table4[Column190])</f>
        <v/>
      </c>
      <c r="GK10" t="str">
        <f>IF(Table4[[#This Row],[Column191]]=0,"",Table4[Column191])</f>
        <v/>
      </c>
      <c r="GL10" t="str">
        <f>IF(Table4[[#This Row],[Column192]]=0,"",Table4[Column192])</f>
        <v/>
      </c>
      <c r="GM10" t="str">
        <f>IF(Table4[[#This Row],[Column193]]=0,"",Table4[Column193])</f>
        <v/>
      </c>
      <c r="GN10" t="str">
        <f>IF(Table4[[#This Row],[Column194]]=0,"",Table4[Column194])</f>
        <v/>
      </c>
      <c r="GO10" t="str">
        <f>IF(Table4[[#This Row],[Column195]]=0,"",Table4[Column195])</f>
        <v/>
      </c>
      <c r="GP10" t="str">
        <f>IF(Table4[[#This Row],[Column196]]=0,"",Table4[Column196])</f>
        <v/>
      </c>
      <c r="GQ10" t="str">
        <f>IF(Table4[[#This Row],[Column197]]=0,"",Table4[Column197])</f>
        <v/>
      </c>
      <c r="GR10" t="str">
        <f>IF(Table4[[#This Row],[Column198]]=0,"",Table4[Column198])</f>
        <v/>
      </c>
      <c r="GS10" t="str">
        <f>IF(Table4[[#This Row],[Column199]]=0,"",Table4[Column199])</f>
        <v/>
      </c>
      <c r="GT10" t="str">
        <f>IF(Table4[[#This Row],[Column200]]=0,"",Table4[Column200])</f>
        <v/>
      </c>
      <c r="GU10" t="str">
        <f>IF(Table4[[#This Row],[Column201]]=0,"",Table4[Column201])</f>
        <v/>
      </c>
      <c r="GV10" t="str">
        <f>IF(Table4[[#This Row],[Column202]]=0,"",Table4[Column202])</f>
        <v/>
      </c>
      <c r="GW10" t="str">
        <f>IF(Table4[[#This Row],[Column203]]=0,"",Table4[Column203])</f>
        <v/>
      </c>
      <c r="GX10" t="str">
        <f>IF(Table4[[#This Row],[Conversions]]=0,"",Table4[Conversions])</f>
        <v/>
      </c>
      <c r="GY10" s="2" t="e">
        <f>Table434[[#This Row],[Conversions]]*B$2</f>
        <v>#VALUE!</v>
      </c>
      <c r="GZ10">
        <f>SUM(COUNTIF(Table434[[#This Row],[Path]:[Column203]],{"*e*","social"}))</f>
        <v>0</v>
      </c>
      <c r="HA10" t="e">
        <f t="array" ref="HA10">IF(LOOKUP(REPT("Z",255),IF(B10:GW10&lt;&gt;"",B10:GW10),B10:GW10)=A$2,1,0)</f>
        <v>#N/A</v>
      </c>
      <c r="HB10" t="e">
        <f t="array" ref="HB10">IF(LOOKUP(REPT("Z",255),IF(B10:GW10&lt;&gt;"",B10:GW10),B10:GW10)=A$3,1,0)</f>
        <v>#N/A</v>
      </c>
      <c r="HC10" t="e">
        <f t="array" ref="HC10">IF(LOOKUP(REPT("Z",255),IF(B10:GW10&lt;&gt;"",B10:GW10),B10:GW10)=A$4,1,0)</f>
        <v>#N/A</v>
      </c>
      <c r="HD10" t="e">
        <f t="array" ref="HD10">IF(LOOKUP(REPT("Z",255),IF(B10:GW10&lt;&gt;"",B10:GW10),B10:GW10)=A$5,1,0)</f>
        <v>#N/A</v>
      </c>
      <c r="HE10" t="e">
        <f t="array" ref="HE10">IF(LOOKUP(REPT("Z",255),IF(B10:GW10&lt;&gt;"",B10:GW10),B10:GW10)=A$6,1,0)</f>
        <v>#N/A</v>
      </c>
      <c r="HF10" t="e">
        <f t="array" ref="HF10">IF(LOOKUP(REPT("Z",255),IF(B10:GW10&lt;&gt;"",B10:GW10),B10:GW10)=A$7,1,0)</f>
        <v>#N/A</v>
      </c>
      <c r="HG10" s="1">
        <f>COUNTIF(Table434[[#This Row],[Path]:[Column203]],A$2)</f>
        <v>0</v>
      </c>
      <c r="HH10" s="1">
        <f>COUNTIF(Table434[[#This Row],[Path]:[Column203]],A$3)</f>
        <v>0</v>
      </c>
      <c r="HI10" s="1">
        <f>COUNTIF(Table434[[#This Row],[Path]:[Column203]],A$4)</f>
        <v>0</v>
      </c>
      <c r="HJ10" s="1">
        <f>COUNTIF(Table434[[#This Row],[Path]:[Column203]],A$5)</f>
        <v>0</v>
      </c>
      <c r="HK10" s="1">
        <f>COUNTIF(Table434[[#This Row],[Path]:[Column203]],A$6)</f>
        <v>0</v>
      </c>
      <c r="HL10" s="1">
        <f>COUNTIF(Table434[[#This Row],[Path]:[Column203]],A$7)</f>
        <v>0</v>
      </c>
      <c r="HM10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10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10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10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10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10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10" s="4" t="e">
        <f>Table434[[#This Row],[IncrementalOrganic Attribution Ratio]]*Table434[[#This Row],[Total Revenue]]</f>
        <v>#VALUE!</v>
      </c>
      <c r="HT10" s="4" t="e">
        <f>Table434[[#This Row],[BrandIntention Attribution Ratio]]*Table434[[#This Row],[Total Revenue]]</f>
        <v>#VALUE!</v>
      </c>
      <c r="HU10" s="4" t="e">
        <f>Table434[[#This Row],[Incrementalcpc Attribution Ratio]]*Table434[[#This Row],[Total Revenue]]</f>
        <v>#VALUE!</v>
      </c>
      <c r="HV10" s="4" t="e">
        <f>Table434[[#This Row],[Feeds Attribution Ratio]]*Table434[[#This Row],[Total Revenue]]</f>
        <v>#VALUE!</v>
      </c>
      <c r="HW10" s="4" t="e">
        <f>Table434[[#This Row],[Referrals Attribution Ratio]]*Table434[[#This Row],[Total Revenue]]</f>
        <v>#VALUE!</v>
      </c>
      <c r="HX10" s="4" t="e">
        <f>Table434[[#This Row],[Social Attribution Ratio]]*Table434[[#This Row],[Total Revenue]]</f>
        <v>#VALUE!</v>
      </c>
      <c r="HY10" s="18">
        <f>SUM(Table434[[#This Row],[IncrementalOrganic Attribution Ratio]:[Social Attribution Ratio]])</f>
        <v>0</v>
      </c>
    </row>
    <row r="11" spans="1:233" x14ac:dyDescent="0.25">
      <c r="B11" t="str">
        <f>IF(Table4[[#This Row],[Path]]=0,"",Table4[Path])</f>
        <v/>
      </c>
      <c r="C11" t="str">
        <f>IF(Table4[[#This Row],[Column1]]=0,"",Table4[Column1])</f>
        <v/>
      </c>
      <c r="D11" t="str">
        <f>IF(Table4[[#This Row],[Column2]]=0,"",Table4[Column2])</f>
        <v/>
      </c>
      <c r="E11" t="str">
        <f>IF(Table4[[#This Row],[Column3]]=0,"",Table4[Column3])</f>
        <v/>
      </c>
      <c r="F11" t="str">
        <f>IF(Table4[[#This Row],[Column4]]=0,"",Table4[Column4])</f>
        <v/>
      </c>
      <c r="G11" t="str">
        <f>IF(Table4[[#This Row],[Column5]]=0,"",Table4[Column5])</f>
        <v/>
      </c>
      <c r="H11" t="str">
        <f>IF(Table4[[#This Row],[Column6]]=0,"",Table4[Column6])</f>
        <v/>
      </c>
      <c r="I11" t="str">
        <f>IF(Table4[[#This Row],[Column7]]=0,"",Table4[Column7])</f>
        <v/>
      </c>
      <c r="J11" t="str">
        <f>IF(Table4[[#This Row],[Column8]]=0,"",Table4[Column8])</f>
        <v/>
      </c>
      <c r="K11" t="str">
        <f>IF(Table4[[#This Row],[Column9]]=0,"",Table4[Column9])</f>
        <v/>
      </c>
      <c r="L11" t="str">
        <f>IF(Table4[[#This Row],[Column10]]=0,"",Table4[Column10])</f>
        <v/>
      </c>
      <c r="M11" t="str">
        <f>IF(Table4[[#This Row],[Column11]]=0,"",Table4[Column11])</f>
        <v/>
      </c>
      <c r="N11" t="str">
        <f>IF(Table4[[#This Row],[Column12]]=0,"",Table4[Column12])</f>
        <v/>
      </c>
      <c r="O11" t="str">
        <f>IF(Table4[[#This Row],[Column13]]=0,"",Table4[Column13])</f>
        <v/>
      </c>
      <c r="P11" t="str">
        <f>IF(Table4[[#This Row],[Column14]]=0,"",Table4[Column14])</f>
        <v/>
      </c>
      <c r="Q11" t="str">
        <f>IF(Table4[[#This Row],[Column15]]=0,"",Table4[Column15])</f>
        <v/>
      </c>
      <c r="R11" t="str">
        <f>IF(Table4[[#This Row],[Column16]]=0,"",Table4[Column16])</f>
        <v/>
      </c>
      <c r="S11" t="str">
        <f>IF(Table4[[#This Row],[Column17]]=0,"",Table4[Column17])</f>
        <v/>
      </c>
      <c r="T11" t="str">
        <f>IF(Table4[[#This Row],[Column18]]=0,"",Table4[Column18])</f>
        <v/>
      </c>
      <c r="U11" t="str">
        <f>IF(Table4[[#This Row],[Column19]]=0,"",Table4[Column19])</f>
        <v/>
      </c>
      <c r="V11" t="str">
        <f>IF(Table4[[#This Row],[Column20]]=0,"",Table4[Column20])</f>
        <v/>
      </c>
      <c r="W11" t="str">
        <f>IF(Table4[[#This Row],[Column21]]=0,"",Table4[Column21])</f>
        <v/>
      </c>
      <c r="X11" t="str">
        <f>IF(Table4[[#This Row],[Column22]]=0,"",Table4[Column22])</f>
        <v/>
      </c>
      <c r="Y11" t="str">
        <f>IF(Table4[[#This Row],[Column23]]=0,"",Table4[Column23])</f>
        <v/>
      </c>
      <c r="Z11" t="str">
        <f>IF(Table4[[#This Row],[Column24]]=0,"",Table4[Column24])</f>
        <v/>
      </c>
      <c r="AA11" t="str">
        <f>IF(Table4[[#This Row],[Column25]]=0,"",Table4[Column25])</f>
        <v/>
      </c>
      <c r="AB11" t="str">
        <f>IF(Table4[[#This Row],[Column26]]=0,"",Table4[Column26])</f>
        <v/>
      </c>
      <c r="AC11" t="str">
        <f>IF(Table4[[#This Row],[Column27]]=0,"",Table4[Column27])</f>
        <v/>
      </c>
      <c r="AD11" t="str">
        <f>IF(Table4[[#This Row],[Column28]]=0,"",Table4[Column28])</f>
        <v/>
      </c>
      <c r="AE11" t="str">
        <f>IF(Table4[[#This Row],[Column29]]=0,"",Table4[Column29])</f>
        <v/>
      </c>
      <c r="AF11" t="str">
        <f>IF(Table4[[#This Row],[Column30]]=0,"",Table4[Column30])</f>
        <v/>
      </c>
      <c r="AG11" t="str">
        <f>IF(Table4[[#This Row],[Column31]]=0,"",Table4[Column31])</f>
        <v/>
      </c>
      <c r="AH11" t="str">
        <f>IF(Table4[[#This Row],[Column32]]=0,"",Table4[Column32])</f>
        <v/>
      </c>
      <c r="AI11" t="str">
        <f>IF(Table4[[#This Row],[Column33]]=0,"",Table4[Column33])</f>
        <v/>
      </c>
      <c r="AJ11" t="str">
        <f>IF(Table4[[#This Row],[Column34]]=0,"",Table4[Column34])</f>
        <v/>
      </c>
      <c r="AK11" t="str">
        <f>IF(Table4[[#This Row],[Column35]]=0,"",Table4[Column35])</f>
        <v/>
      </c>
      <c r="AL11" t="str">
        <f>IF(Table4[[#This Row],[Column36]]=0,"",Table4[Column36])</f>
        <v/>
      </c>
      <c r="AM11" t="str">
        <f>IF(Table4[[#This Row],[Column37]]=0,"",Table4[Column37])</f>
        <v/>
      </c>
      <c r="AN11" t="str">
        <f>IF(Table4[[#This Row],[Column38]]=0,"",Table4[Column38])</f>
        <v/>
      </c>
      <c r="AO11" t="str">
        <f>IF(Table4[[#This Row],[Column39]]=0,"",Table4[Column39])</f>
        <v/>
      </c>
      <c r="AP11" t="str">
        <f>IF(Table4[[#This Row],[Column40]]=0,"",Table4[Column40])</f>
        <v/>
      </c>
      <c r="AQ11" t="str">
        <f>IF(Table4[[#This Row],[Column41]]=0,"",Table4[Column41])</f>
        <v/>
      </c>
      <c r="AR11" t="str">
        <f>IF(Table4[[#This Row],[Column42]]=0,"",Table4[Column42])</f>
        <v/>
      </c>
      <c r="AS11" t="str">
        <f>IF(Table4[[#This Row],[Column43]]=0,"",Table4[Column43])</f>
        <v/>
      </c>
      <c r="AT11" t="str">
        <f>IF(Table4[[#This Row],[Column44]]=0,"",Table4[Column44])</f>
        <v/>
      </c>
      <c r="AU11" t="str">
        <f>IF(Table4[[#This Row],[Column45]]=0,"",Table4[Column45])</f>
        <v/>
      </c>
      <c r="AV11" t="str">
        <f>IF(Table4[[#This Row],[Column46]]=0,"",Table4[Column46])</f>
        <v/>
      </c>
      <c r="AW11" t="str">
        <f>IF(Table4[[#This Row],[Column47]]=0,"",Table4[Column47])</f>
        <v/>
      </c>
      <c r="AX11" t="str">
        <f>IF(Table4[[#This Row],[Column48]]=0,"",Table4[Column48])</f>
        <v/>
      </c>
      <c r="AY11" t="str">
        <f>IF(Table4[[#This Row],[Column49]]=0,"",Table4[Column49])</f>
        <v/>
      </c>
      <c r="AZ11" t="str">
        <f>IF(Table4[[#This Row],[Column50]]=0,"",Table4[Column50])</f>
        <v/>
      </c>
      <c r="BA11" t="str">
        <f>IF(Table4[[#This Row],[Column51]]=0,"",Table4[Column51])</f>
        <v/>
      </c>
      <c r="BB11" t="str">
        <f>IF(Table4[[#This Row],[Column52]]=0,"",Table4[Column52])</f>
        <v/>
      </c>
      <c r="BC11" t="str">
        <f>IF(Table4[[#This Row],[Column53]]=0,"",Table4[Column53])</f>
        <v/>
      </c>
      <c r="BD11" t="str">
        <f>IF(Table4[[#This Row],[Column54]]=0,"",Table4[Column54])</f>
        <v/>
      </c>
      <c r="BE11" t="str">
        <f>IF(Table4[[#This Row],[Column55]]=0,"",Table4[Column55])</f>
        <v/>
      </c>
      <c r="BF11" t="str">
        <f>IF(Table4[[#This Row],[Column56]]=0,"",Table4[Column56])</f>
        <v/>
      </c>
      <c r="BG11" t="str">
        <f>IF(Table4[[#This Row],[Column57]]=0,"",Table4[Column57])</f>
        <v/>
      </c>
      <c r="BH11" t="str">
        <f>IF(Table4[[#This Row],[Column58]]=0,"",Table4[Column58])</f>
        <v/>
      </c>
      <c r="BI11" t="str">
        <f>IF(Table4[[#This Row],[Column59]]=0,"",Table4[Column59])</f>
        <v/>
      </c>
      <c r="BJ11" t="str">
        <f>IF(Table4[[#This Row],[Column60]]=0,"",Table4[Column60])</f>
        <v/>
      </c>
      <c r="BK11" t="str">
        <f>IF(Table4[[#This Row],[Column61]]=0,"",Table4[Column61])</f>
        <v/>
      </c>
      <c r="BL11" t="str">
        <f>IF(Table4[[#This Row],[Column62]]=0,"",Table4[Column62])</f>
        <v/>
      </c>
      <c r="BM11" t="str">
        <f>IF(Table4[[#This Row],[Column63]]=0,"",Table4[Column63])</f>
        <v/>
      </c>
      <c r="BN11" t="str">
        <f>IF(Table4[[#This Row],[Column64]]=0,"",Table4[Column64])</f>
        <v/>
      </c>
      <c r="BO11" t="str">
        <f>IF(Table4[[#This Row],[Column65]]=0,"",Table4[Column65])</f>
        <v/>
      </c>
      <c r="BP11" t="str">
        <f>IF(Table4[[#This Row],[Column66]]=0,"",Table4[Column66])</f>
        <v/>
      </c>
      <c r="BQ11" t="str">
        <f>IF(Table4[[#This Row],[Column67]]=0,"",Table4[Column67])</f>
        <v/>
      </c>
      <c r="BR11" t="str">
        <f>IF(Table4[[#This Row],[Column68]]=0,"",Table4[Column68])</f>
        <v/>
      </c>
      <c r="BS11" t="str">
        <f>IF(Table4[[#This Row],[Column69]]=0,"",Table4[Column69])</f>
        <v/>
      </c>
      <c r="BT11" t="str">
        <f>IF(Table4[[#This Row],[Column70]]=0,"",Table4[Column70])</f>
        <v/>
      </c>
      <c r="BU11" t="str">
        <f>IF(Table4[[#This Row],[Column71]]=0,"",Table4[Column71])</f>
        <v/>
      </c>
      <c r="BV11" t="str">
        <f>IF(Table4[[#This Row],[Column72]]=0,"",Table4[Column72])</f>
        <v/>
      </c>
      <c r="BW11" t="str">
        <f>IF(Table4[[#This Row],[Column73]]=0,"",Table4[Column73])</f>
        <v/>
      </c>
      <c r="BX11" t="str">
        <f>IF(Table4[[#This Row],[Column74]]=0,"",Table4[Column74])</f>
        <v/>
      </c>
      <c r="BY11" t="str">
        <f>IF(Table4[[#This Row],[Column75]]=0,"",Table4[Column75])</f>
        <v/>
      </c>
      <c r="BZ11" t="str">
        <f>IF(Table4[[#This Row],[Column76]]=0,"",Table4[Column76])</f>
        <v/>
      </c>
      <c r="CA11" t="str">
        <f>IF(Table4[[#This Row],[Column77]]=0,"",Table4[Column77])</f>
        <v/>
      </c>
      <c r="CB11" t="str">
        <f>IF(Table4[[#This Row],[Column78]]=0,"",Table4[Column78])</f>
        <v/>
      </c>
      <c r="CC11" t="str">
        <f>IF(Table4[[#This Row],[Column79]]=0,"",Table4[Column79])</f>
        <v/>
      </c>
      <c r="CD11" t="str">
        <f>IF(Table4[[#This Row],[Column80]]=0,"",Table4[Column80])</f>
        <v/>
      </c>
      <c r="CE11" t="str">
        <f>IF(Table4[[#This Row],[Column81]]=0,"",Table4[Column81])</f>
        <v/>
      </c>
      <c r="CF11" t="str">
        <f>IF(Table4[[#This Row],[Column82]]=0,"",Table4[Column82])</f>
        <v/>
      </c>
      <c r="CG11" t="str">
        <f>IF(Table4[[#This Row],[Column83]]=0,"",Table4[Column83])</f>
        <v/>
      </c>
      <c r="CH11" t="str">
        <f>IF(Table4[[#This Row],[Column84]]=0,"",Table4[Column84])</f>
        <v/>
      </c>
      <c r="CI11" t="str">
        <f>IF(Table4[[#This Row],[Column85]]=0,"",Table4[Column85])</f>
        <v/>
      </c>
      <c r="CJ11" t="str">
        <f>IF(Table4[[#This Row],[Column86]]=0,"",Table4[Column86])</f>
        <v/>
      </c>
      <c r="CK11" t="str">
        <f>IF(Table4[[#This Row],[Column87]]=0,"",Table4[Column87])</f>
        <v/>
      </c>
      <c r="CL11" t="str">
        <f>IF(Table4[[#This Row],[Column88]]=0,"",Table4[Column88])</f>
        <v/>
      </c>
      <c r="CM11" t="str">
        <f>IF(Table4[[#This Row],[Column89]]=0,"",Table4[Column89])</f>
        <v/>
      </c>
      <c r="CN11" t="str">
        <f>IF(Table4[[#This Row],[Column90]]=0,"",Table4[Column90])</f>
        <v/>
      </c>
      <c r="CO11" t="str">
        <f>IF(Table4[[#This Row],[Column91]]=0,"",Table4[Column91])</f>
        <v/>
      </c>
      <c r="CP11" t="str">
        <f>IF(Table4[[#This Row],[Column92]]=0,"",Table4[Column92])</f>
        <v/>
      </c>
      <c r="CQ11" t="str">
        <f>IF(Table4[[#This Row],[Column93]]=0,"",Table4[Column93])</f>
        <v/>
      </c>
      <c r="CR11" t="str">
        <f>IF(Table4[[#This Row],[Column94]]=0,"",Table4[Column94])</f>
        <v/>
      </c>
      <c r="CS11" t="str">
        <f>IF(Table4[[#This Row],[Column95]]=0,"",Table4[Column95])</f>
        <v/>
      </c>
      <c r="CT11" t="str">
        <f>IF(Table4[[#This Row],[Column96]]=0,"",Table4[Column96])</f>
        <v/>
      </c>
      <c r="CU11" t="str">
        <f>IF(Table4[[#This Row],[Column97]]=0,"",Table4[Column97])</f>
        <v/>
      </c>
      <c r="CV11" t="str">
        <f>IF(Table4[[#This Row],[Column98]]=0,"",Table4[Column98])</f>
        <v/>
      </c>
      <c r="CW11" t="str">
        <f>IF(Table4[[#This Row],[Column99]]=0,"",Table4[Column99])</f>
        <v/>
      </c>
      <c r="CX11" t="str">
        <f>IF(Table4[[#This Row],[Column100]]=0,"",Table4[Column100])</f>
        <v/>
      </c>
      <c r="CY11" t="str">
        <f>IF(Table4[[#This Row],[Column101]]=0,"",Table4[Column101])</f>
        <v/>
      </c>
      <c r="CZ11" t="str">
        <f>IF(Table4[[#This Row],[Column102]]=0,"",Table4[Column102])</f>
        <v/>
      </c>
      <c r="DA11" t="str">
        <f>IF(Table4[[#This Row],[Column103]]=0,"",Table4[Column103])</f>
        <v/>
      </c>
      <c r="DB11" t="str">
        <f>IF(Table4[[#This Row],[Column104]]=0,"",Table4[Column104])</f>
        <v/>
      </c>
      <c r="DC11" t="str">
        <f>IF(Table4[[#This Row],[Column105]]=0,"",Table4[Column105])</f>
        <v/>
      </c>
      <c r="DD11" t="str">
        <f>IF(Table4[[#This Row],[Column106]]=0,"",Table4[Column106])</f>
        <v/>
      </c>
      <c r="DE11" t="str">
        <f>IF(Table4[[#This Row],[Column107]]=0,"",Table4[Column107])</f>
        <v/>
      </c>
      <c r="DF11" t="str">
        <f>IF(Table4[[#This Row],[Column108]]=0,"",Table4[Column108])</f>
        <v/>
      </c>
      <c r="DG11" t="str">
        <f>IF(Table4[[#This Row],[Column109]]=0,"",Table4[Column109])</f>
        <v/>
      </c>
      <c r="DH11" t="str">
        <f>IF(Table4[[#This Row],[Column110]]=0,"",Table4[Column110])</f>
        <v/>
      </c>
      <c r="DI11" t="str">
        <f>IF(Table4[[#This Row],[Column111]]=0,"",Table4[Column111])</f>
        <v/>
      </c>
      <c r="DJ11" t="str">
        <f>IF(Table4[[#This Row],[Column112]]=0,"",Table4[Column112])</f>
        <v/>
      </c>
      <c r="DK11" t="str">
        <f>IF(Table4[[#This Row],[Column113]]=0,"",Table4[Column113])</f>
        <v/>
      </c>
      <c r="DL11" t="str">
        <f>IF(Table4[[#This Row],[Column114]]=0,"",Table4[Column114])</f>
        <v/>
      </c>
      <c r="DM11" t="str">
        <f>IF(Table4[[#This Row],[Column115]]=0,"",Table4[Column115])</f>
        <v/>
      </c>
      <c r="DN11" t="str">
        <f>IF(Table4[[#This Row],[Column116]]=0,"",Table4[Column116])</f>
        <v/>
      </c>
      <c r="DO11" t="str">
        <f>IF(Table4[[#This Row],[Column117]]=0,"",Table4[Column117])</f>
        <v/>
      </c>
      <c r="DP11" t="str">
        <f>IF(Table4[[#This Row],[Column118]]=0,"",Table4[Column118])</f>
        <v/>
      </c>
      <c r="DQ11" t="str">
        <f>IF(Table4[[#This Row],[Column119]]=0,"",Table4[Column119])</f>
        <v/>
      </c>
      <c r="DR11" t="str">
        <f>IF(Table4[[#This Row],[Column120]]=0,"",Table4[Column120])</f>
        <v/>
      </c>
      <c r="DS11" t="str">
        <f>IF(Table4[[#This Row],[Column121]]=0,"",Table4[Column121])</f>
        <v/>
      </c>
      <c r="DT11" t="str">
        <f>IF(Table4[[#This Row],[Column122]]=0,"",Table4[Column122])</f>
        <v/>
      </c>
      <c r="DU11" t="str">
        <f>IF(Table4[[#This Row],[Column123]]=0,"",Table4[Column123])</f>
        <v/>
      </c>
      <c r="DV11" t="str">
        <f>IF(Table4[[#This Row],[Column124]]=0,"",Table4[Column124])</f>
        <v/>
      </c>
      <c r="DW11" t="str">
        <f>IF(Table4[[#This Row],[Column125]]=0,"",Table4[Column125])</f>
        <v/>
      </c>
      <c r="DX11" t="str">
        <f>IF(Table4[[#This Row],[Column126]]=0,"",Table4[Column126])</f>
        <v/>
      </c>
      <c r="DY11" t="str">
        <f>IF(Table4[[#This Row],[Column127]]=0,"",Table4[Column127])</f>
        <v/>
      </c>
      <c r="DZ11" t="str">
        <f>IF(Table4[[#This Row],[Column128]]=0,"",Table4[Column128])</f>
        <v/>
      </c>
      <c r="EA11" t="str">
        <f>IF(Table4[[#This Row],[Column129]]=0,"",Table4[Column129])</f>
        <v/>
      </c>
      <c r="EB11" t="str">
        <f>IF(Table4[[#This Row],[Column130]]=0,"",Table4[Column130])</f>
        <v/>
      </c>
      <c r="EC11" t="str">
        <f>IF(Table4[[#This Row],[Column131]]=0,"",Table4[Column131])</f>
        <v/>
      </c>
      <c r="ED11" t="str">
        <f>IF(Table4[[#This Row],[Column132]]=0,"",Table4[Column132])</f>
        <v/>
      </c>
      <c r="EE11" t="str">
        <f>IF(Table4[[#This Row],[Column133]]=0,"",Table4[Column133])</f>
        <v/>
      </c>
      <c r="EF11" t="str">
        <f>IF(Table4[[#This Row],[Column134]]=0,"",Table4[Column134])</f>
        <v/>
      </c>
      <c r="EG11" t="str">
        <f>IF(Table4[[#This Row],[Column135]]=0,"",Table4[Column135])</f>
        <v/>
      </c>
      <c r="EH11" t="str">
        <f>IF(Table4[[#This Row],[Column136]]=0,"",Table4[Column136])</f>
        <v/>
      </c>
      <c r="EI11" t="str">
        <f>IF(Table4[[#This Row],[Column137]]=0,"",Table4[Column137])</f>
        <v/>
      </c>
      <c r="EJ11" t="str">
        <f>IF(Table4[[#This Row],[Column138]]=0,"",Table4[Column138])</f>
        <v/>
      </c>
      <c r="EK11" t="str">
        <f>IF(Table4[[#This Row],[Column139]]=0,"",Table4[Column139])</f>
        <v/>
      </c>
      <c r="EL11" t="str">
        <f>IF(Table4[[#This Row],[Column140]]=0,"",Table4[Column140])</f>
        <v/>
      </c>
      <c r="EM11" t="str">
        <f>IF(Table4[[#This Row],[Column141]]=0,"",Table4[Column141])</f>
        <v/>
      </c>
      <c r="EN11" t="str">
        <f>IF(Table4[[#This Row],[Column142]]=0,"",Table4[Column142])</f>
        <v/>
      </c>
      <c r="EO11" t="str">
        <f>IF(Table4[[#This Row],[Column143]]=0,"",Table4[Column143])</f>
        <v/>
      </c>
      <c r="EP11" t="str">
        <f>IF(Table4[[#This Row],[Column144]]=0,"",Table4[Column144])</f>
        <v/>
      </c>
      <c r="EQ11" t="str">
        <f>IF(Table4[[#This Row],[Column145]]=0,"",Table4[Column145])</f>
        <v/>
      </c>
      <c r="ER11" t="str">
        <f>IF(Table4[[#This Row],[Column146]]=0,"",Table4[Column146])</f>
        <v/>
      </c>
      <c r="ES11" t="str">
        <f>IF(Table4[[#This Row],[Column147]]=0,"",Table4[Column147])</f>
        <v/>
      </c>
      <c r="ET11" t="str">
        <f>IF(Table4[[#This Row],[Column148]]=0,"",Table4[Column148])</f>
        <v/>
      </c>
      <c r="EU11" t="str">
        <f>IF(Table4[[#This Row],[Column149]]=0,"",Table4[Column149])</f>
        <v/>
      </c>
      <c r="EV11" t="str">
        <f>IF(Table4[[#This Row],[Column150]]=0,"",Table4[Column150])</f>
        <v/>
      </c>
      <c r="EW11" t="str">
        <f>IF(Table4[[#This Row],[Column151]]=0,"",Table4[Column151])</f>
        <v/>
      </c>
      <c r="EX11" t="str">
        <f>IF(Table4[[#This Row],[Column152]]=0,"",Table4[Column152])</f>
        <v/>
      </c>
      <c r="EY11" t="str">
        <f>IF(Table4[[#This Row],[Column153]]=0,"",Table4[Column153])</f>
        <v/>
      </c>
      <c r="EZ11" t="str">
        <f>IF(Table4[[#This Row],[Column154]]=0,"",Table4[Column154])</f>
        <v/>
      </c>
      <c r="FA11" t="str">
        <f>IF(Table4[[#This Row],[Column155]]=0,"",Table4[Column155])</f>
        <v/>
      </c>
      <c r="FB11" t="str">
        <f>IF(Table4[[#This Row],[Column156]]=0,"",Table4[Column156])</f>
        <v/>
      </c>
      <c r="FC11" t="str">
        <f>IF(Table4[[#This Row],[Column157]]=0,"",Table4[Column157])</f>
        <v/>
      </c>
      <c r="FD11" t="str">
        <f>IF(Table4[[#This Row],[Column158]]=0,"",Table4[Column158])</f>
        <v/>
      </c>
      <c r="FE11" t="str">
        <f>IF(Table4[[#This Row],[Column159]]=0,"",Table4[Column159])</f>
        <v/>
      </c>
      <c r="FF11" t="str">
        <f>IF(Table4[[#This Row],[Column160]]=0,"",Table4[Column160])</f>
        <v/>
      </c>
      <c r="FG11" t="str">
        <f>IF(Table4[[#This Row],[Column161]]=0,"",Table4[Column161])</f>
        <v/>
      </c>
      <c r="FH11" t="str">
        <f>IF(Table4[[#This Row],[Column162]]=0,"",Table4[Column162])</f>
        <v/>
      </c>
      <c r="FI11" t="str">
        <f>IF(Table4[[#This Row],[Column163]]=0,"",Table4[Column163])</f>
        <v/>
      </c>
      <c r="FJ11" t="str">
        <f>IF(Table4[[#This Row],[Column164]]=0,"",Table4[Column164])</f>
        <v/>
      </c>
      <c r="FK11" t="str">
        <f>IF(Table4[[#This Row],[Column165]]=0,"",Table4[Column165])</f>
        <v/>
      </c>
      <c r="FL11" t="str">
        <f>IF(Table4[[#This Row],[Column166]]=0,"",Table4[Column166])</f>
        <v/>
      </c>
      <c r="FM11" t="str">
        <f>IF(Table4[[#This Row],[Column167]]=0,"",Table4[Column167])</f>
        <v/>
      </c>
      <c r="FN11" t="str">
        <f>IF(Table4[[#This Row],[Column168]]=0,"",Table4[Column168])</f>
        <v/>
      </c>
      <c r="FO11" t="str">
        <f>IF(Table4[[#This Row],[Column169]]=0,"",Table4[Column169])</f>
        <v/>
      </c>
      <c r="FP11" t="str">
        <f>IF(Table4[[#This Row],[Column170]]=0,"",Table4[Column170])</f>
        <v/>
      </c>
      <c r="FQ11" t="str">
        <f>IF(Table4[[#This Row],[Column171]]=0,"",Table4[Column171])</f>
        <v/>
      </c>
      <c r="FR11" t="str">
        <f>IF(Table4[[#This Row],[Column172]]=0,"",Table4[Column172])</f>
        <v/>
      </c>
      <c r="FS11" t="str">
        <f>IF(Table4[[#This Row],[Column173]]=0,"",Table4[Column173])</f>
        <v/>
      </c>
      <c r="FT11" t="str">
        <f>IF(Table4[[#This Row],[Column174]]=0,"",Table4[Column174])</f>
        <v/>
      </c>
      <c r="FU11" t="str">
        <f>IF(Table4[[#This Row],[Column175]]=0,"",Table4[Column175])</f>
        <v/>
      </c>
      <c r="FV11" t="str">
        <f>IF(Table4[[#This Row],[Column176]]=0,"",Table4[Column176])</f>
        <v/>
      </c>
      <c r="FW11" t="str">
        <f>IF(Table4[[#This Row],[Column177]]=0,"",Table4[Column177])</f>
        <v/>
      </c>
      <c r="FX11" t="str">
        <f>IF(Table4[[#This Row],[Column178]]=0,"",Table4[Column178])</f>
        <v/>
      </c>
      <c r="FY11" t="str">
        <f>IF(Table4[[#This Row],[Column179]]=0,"",Table4[Column179])</f>
        <v/>
      </c>
      <c r="FZ11" t="str">
        <f>IF(Table4[[#This Row],[Column180]]=0,"",Table4[Column180])</f>
        <v/>
      </c>
      <c r="GA11" t="str">
        <f>IF(Table4[[#This Row],[Column181]]=0,"",Table4[Column181])</f>
        <v/>
      </c>
      <c r="GB11" t="str">
        <f>IF(Table4[[#This Row],[Column182]]=0,"",Table4[Column182])</f>
        <v/>
      </c>
      <c r="GC11" t="str">
        <f>IF(Table4[[#This Row],[Column183]]=0,"",Table4[Column183])</f>
        <v/>
      </c>
      <c r="GD11" t="str">
        <f>IF(Table4[[#This Row],[Column184]]=0,"",Table4[Column184])</f>
        <v/>
      </c>
      <c r="GE11" t="str">
        <f>IF(Table4[[#This Row],[Column185]]=0,"",Table4[Column185])</f>
        <v/>
      </c>
      <c r="GF11" t="str">
        <f>IF(Table4[[#This Row],[Column186]]=0,"",Table4[Column186])</f>
        <v/>
      </c>
      <c r="GG11" t="str">
        <f>IF(Table4[[#This Row],[Column187]]=0,"",Table4[Column187])</f>
        <v/>
      </c>
      <c r="GH11" t="str">
        <f>IF(Table4[[#This Row],[Column188]]=0,"",Table4[Column188])</f>
        <v/>
      </c>
      <c r="GI11" t="str">
        <f>IF(Table4[[#This Row],[Column189]]=0,"",Table4[Column189])</f>
        <v/>
      </c>
      <c r="GJ11" t="str">
        <f>IF(Table4[[#This Row],[Column190]]=0,"",Table4[Column190])</f>
        <v/>
      </c>
      <c r="GK11" t="str">
        <f>IF(Table4[[#This Row],[Column191]]=0,"",Table4[Column191])</f>
        <v/>
      </c>
      <c r="GL11" t="str">
        <f>IF(Table4[[#This Row],[Column192]]=0,"",Table4[Column192])</f>
        <v/>
      </c>
      <c r="GM11" t="str">
        <f>IF(Table4[[#This Row],[Column193]]=0,"",Table4[Column193])</f>
        <v/>
      </c>
      <c r="GN11" t="str">
        <f>IF(Table4[[#This Row],[Column194]]=0,"",Table4[Column194])</f>
        <v/>
      </c>
      <c r="GO11" t="str">
        <f>IF(Table4[[#This Row],[Column195]]=0,"",Table4[Column195])</f>
        <v/>
      </c>
      <c r="GP11" t="str">
        <f>IF(Table4[[#This Row],[Column196]]=0,"",Table4[Column196])</f>
        <v/>
      </c>
      <c r="GQ11" t="str">
        <f>IF(Table4[[#This Row],[Column197]]=0,"",Table4[Column197])</f>
        <v/>
      </c>
      <c r="GR11" t="str">
        <f>IF(Table4[[#This Row],[Column198]]=0,"",Table4[Column198])</f>
        <v/>
      </c>
      <c r="GS11" t="str">
        <f>IF(Table4[[#This Row],[Column199]]=0,"",Table4[Column199])</f>
        <v/>
      </c>
      <c r="GT11" t="str">
        <f>IF(Table4[[#This Row],[Column200]]=0,"",Table4[Column200])</f>
        <v/>
      </c>
      <c r="GU11" t="str">
        <f>IF(Table4[[#This Row],[Column201]]=0,"",Table4[Column201])</f>
        <v/>
      </c>
      <c r="GV11" t="str">
        <f>IF(Table4[[#This Row],[Column202]]=0,"",Table4[Column202])</f>
        <v/>
      </c>
      <c r="GW11" t="str">
        <f>IF(Table4[[#This Row],[Column203]]=0,"",Table4[Column203])</f>
        <v/>
      </c>
      <c r="GX11" t="str">
        <f>IF(Table4[[#This Row],[Conversions]]=0,"",Table4[Conversions])</f>
        <v/>
      </c>
      <c r="GY11" s="2" t="e">
        <f>Table434[[#This Row],[Conversions]]*B$2</f>
        <v>#VALUE!</v>
      </c>
      <c r="GZ11">
        <f>SUM(COUNTIF(Table434[[#This Row],[Path]:[Column203]],{"*e*","social"}))</f>
        <v>0</v>
      </c>
      <c r="HA11" t="e">
        <f t="array" ref="HA11">IF(LOOKUP(REPT("Z",255),IF(B11:GW11&lt;&gt;"",B11:GW11),B11:GW11)=A$2,1,0)</f>
        <v>#N/A</v>
      </c>
      <c r="HB11" t="e">
        <f t="array" ref="HB11">IF(LOOKUP(REPT("Z",255),IF(B11:GW11&lt;&gt;"",B11:GW11),B11:GW11)=A$3,1,0)</f>
        <v>#N/A</v>
      </c>
      <c r="HC11" t="e">
        <f t="array" ref="HC11">IF(LOOKUP(REPT("Z",255),IF(B11:GW11&lt;&gt;"",B11:GW11),B11:GW11)=A$4,1,0)</f>
        <v>#N/A</v>
      </c>
      <c r="HD11" t="e">
        <f t="array" ref="HD11">IF(LOOKUP(REPT("Z",255),IF(B11:GW11&lt;&gt;"",B11:GW11),B11:GW11)=A$5,1,0)</f>
        <v>#N/A</v>
      </c>
      <c r="HE11" t="e">
        <f t="array" ref="HE11">IF(LOOKUP(REPT("Z",255),IF(B11:GW11&lt;&gt;"",B11:GW11),B11:GW11)=A$6,1,0)</f>
        <v>#N/A</v>
      </c>
      <c r="HF11" t="e">
        <f t="array" ref="HF11">IF(LOOKUP(REPT("Z",255),IF(B11:GW11&lt;&gt;"",B11:GW11),B11:GW11)=A$7,1,0)</f>
        <v>#N/A</v>
      </c>
      <c r="HG11" s="1">
        <f>COUNTIF(Table434[[#This Row],[Path]:[Column203]],A$2)</f>
        <v>0</v>
      </c>
      <c r="HH11" s="1">
        <f>COUNTIF(Table434[[#This Row],[Path]:[Column203]],A$3)</f>
        <v>0</v>
      </c>
      <c r="HI11" s="1">
        <f>COUNTIF(Table434[[#This Row],[Path]:[Column203]],A$4)</f>
        <v>0</v>
      </c>
      <c r="HJ11" s="5">
        <f>COUNTIF(Table434[[#This Row],[Path]:[Column203]],A$5)</f>
        <v>0</v>
      </c>
      <c r="HK11" s="5">
        <f>COUNTIF(Table434[[#This Row],[Path]:[Column203]],A$6)</f>
        <v>0</v>
      </c>
      <c r="HL11" s="5">
        <f>COUNTIF(Table434[[#This Row],[Path]:[Column203]],A$7)</f>
        <v>0</v>
      </c>
      <c r="HM11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11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11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11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11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11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11" s="4" t="e">
        <f>Table434[[#This Row],[IncrementalOrganic Attribution Ratio]]*Table434[[#This Row],[Total Revenue]]</f>
        <v>#VALUE!</v>
      </c>
      <c r="HT11" s="4" t="e">
        <f>Table434[[#This Row],[BrandIntention Attribution Ratio]]*Table434[[#This Row],[Total Revenue]]</f>
        <v>#VALUE!</v>
      </c>
      <c r="HU11" s="4" t="e">
        <f>Table434[[#This Row],[Incrementalcpc Attribution Ratio]]*Table434[[#This Row],[Total Revenue]]</f>
        <v>#VALUE!</v>
      </c>
      <c r="HV11" s="4" t="e">
        <f>Table434[[#This Row],[Feeds Attribution Ratio]]*Table434[[#This Row],[Total Revenue]]</f>
        <v>#VALUE!</v>
      </c>
      <c r="HW11" s="4" t="e">
        <f>Table434[[#This Row],[Referrals Attribution Ratio]]*Table434[[#This Row],[Total Revenue]]</f>
        <v>#VALUE!</v>
      </c>
      <c r="HX11" s="4" t="e">
        <f>Table434[[#This Row],[Social Attribution Ratio]]*Table434[[#This Row],[Total Revenue]]</f>
        <v>#VALUE!</v>
      </c>
      <c r="HY11" s="18">
        <f>SUM(Table434[[#This Row],[IncrementalOrganic Attribution Ratio]:[Social Attribution Ratio]])</f>
        <v>0</v>
      </c>
    </row>
    <row r="12" spans="1:233" x14ac:dyDescent="0.25">
      <c r="B12" t="str">
        <f>IF(Table4[[#This Row],[Path]]=0,"",Table4[Path])</f>
        <v/>
      </c>
      <c r="C12" t="str">
        <f>IF(Table4[[#This Row],[Column1]]=0,"",Table4[Column1])</f>
        <v/>
      </c>
      <c r="D12" t="str">
        <f>IF(Table4[[#This Row],[Column2]]=0,"",Table4[Column2])</f>
        <v/>
      </c>
      <c r="E12" t="str">
        <f>IF(Table4[[#This Row],[Column3]]=0,"",Table4[Column3])</f>
        <v/>
      </c>
      <c r="F12" t="str">
        <f>IF(Table4[[#This Row],[Column4]]=0,"",Table4[Column4])</f>
        <v/>
      </c>
      <c r="G12" t="str">
        <f>IF(Table4[[#This Row],[Column5]]=0,"",Table4[Column5])</f>
        <v/>
      </c>
      <c r="H12" t="str">
        <f>IF(Table4[[#This Row],[Column6]]=0,"",Table4[Column6])</f>
        <v/>
      </c>
      <c r="I12" t="str">
        <f>IF(Table4[[#This Row],[Column7]]=0,"",Table4[Column7])</f>
        <v/>
      </c>
      <c r="J12" t="str">
        <f>IF(Table4[[#This Row],[Column8]]=0,"",Table4[Column8])</f>
        <v/>
      </c>
      <c r="K12" t="str">
        <f>IF(Table4[[#This Row],[Column9]]=0,"",Table4[Column9])</f>
        <v/>
      </c>
      <c r="L12" t="str">
        <f>IF(Table4[[#This Row],[Column10]]=0,"",Table4[Column10])</f>
        <v/>
      </c>
      <c r="M12" t="str">
        <f>IF(Table4[[#This Row],[Column11]]=0,"",Table4[Column11])</f>
        <v/>
      </c>
      <c r="N12" t="str">
        <f>IF(Table4[[#This Row],[Column12]]=0,"",Table4[Column12])</f>
        <v/>
      </c>
      <c r="O12" t="str">
        <f>IF(Table4[[#This Row],[Column13]]=0,"",Table4[Column13])</f>
        <v/>
      </c>
      <c r="P12" t="str">
        <f>IF(Table4[[#This Row],[Column14]]=0,"",Table4[Column14])</f>
        <v/>
      </c>
      <c r="Q12" t="str">
        <f>IF(Table4[[#This Row],[Column15]]=0,"",Table4[Column15])</f>
        <v/>
      </c>
      <c r="R12" t="str">
        <f>IF(Table4[[#This Row],[Column16]]=0,"",Table4[Column16])</f>
        <v/>
      </c>
      <c r="S12" t="str">
        <f>IF(Table4[[#This Row],[Column17]]=0,"",Table4[Column17])</f>
        <v/>
      </c>
      <c r="T12" t="str">
        <f>IF(Table4[[#This Row],[Column18]]=0,"",Table4[Column18])</f>
        <v/>
      </c>
      <c r="U12" t="str">
        <f>IF(Table4[[#This Row],[Column19]]=0,"",Table4[Column19])</f>
        <v/>
      </c>
      <c r="V12" t="str">
        <f>IF(Table4[[#This Row],[Column20]]=0,"",Table4[Column20])</f>
        <v/>
      </c>
      <c r="W12" t="str">
        <f>IF(Table4[[#This Row],[Column21]]=0,"",Table4[Column21])</f>
        <v/>
      </c>
      <c r="X12" t="str">
        <f>IF(Table4[[#This Row],[Column22]]=0,"",Table4[Column22])</f>
        <v/>
      </c>
      <c r="Y12" t="str">
        <f>IF(Table4[[#This Row],[Column23]]=0,"",Table4[Column23])</f>
        <v/>
      </c>
      <c r="Z12" t="str">
        <f>IF(Table4[[#This Row],[Column24]]=0,"",Table4[Column24])</f>
        <v/>
      </c>
      <c r="AA12" t="str">
        <f>IF(Table4[[#This Row],[Column25]]=0,"",Table4[Column25])</f>
        <v/>
      </c>
      <c r="AB12" t="str">
        <f>IF(Table4[[#This Row],[Column26]]=0,"",Table4[Column26])</f>
        <v/>
      </c>
      <c r="AC12" t="str">
        <f>IF(Table4[[#This Row],[Column27]]=0,"",Table4[Column27])</f>
        <v/>
      </c>
      <c r="AD12" t="str">
        <f>IF(Table4[[#This Row],[Column28]]=0,"",Table4[Column28])</f>
        <v/>
      </c>
      <c r="AE12" t="str">
        <f>IF(Table4[[#This Row],[Column29]]=0,"",Table4[Column29])</f>
        <v/>
      </c>
      <c r="AF12" t="str">
        <f>IF(Table4[[#This Row],[Column30]]=0,"",Table4[Column30])</f>
        <v/>
      </c>
      <c r="AG12" t="str">
        <f>IF(Table4[[#This Row],[Column31]]=0,"",Table4[Column31])</f>
        <v/>
      </c>
      <c r="AH12" t="str">
        <f>IF(Table4[[#This Row],[Column32]]=0,"",Table4[Column32])</f>
        <v/>
      </c>
      <c r="AI12" t="str">
        <f>IF(Table4[[#This Row],[Column33]]=0,"",Table4[Column33])</f>
        <v/>
      </c>
      <c r="AJ12" t="str">
        <f>IF(Table4[[#This Row],[Column34]]=0,"",Table4[Column34])</f>
        <v/>
      </c>
      <c r="AK12" t="str">
        <f>IF(Table4[[#This Row],[Column35]]=0,"",Table4[Column35])</f>
        <v/>
      </c>
      <c r="AL12" t="str">
        <f>IF(Table4[[#This Row],[Column36]]=0,"",Table4[Column36])</f>
        <v/>
      </c>
      <c r="AM12" t="str">
        <f>IF(Table4[[#This Row],[Column37]]=0,"",Table4[Column37])</f>
        <v/>
      </c>
      <c r="AN12" t="str">
        <f>IF(Table4[[#This Row],[Column38]]=0,"",Table4[Column38])</f>
        <v/>
      </c>
      <c r="AO12" t="str">
        <f>IF(Table4[[#This Row],[Column39]]=0,"",Table4[Column39])</f>
        <v/>
      </c>
      <c r="AP12" t="str">
        <f>IF(Table4[[#This Row],[Column40]]=0,"",Table4[Column40])</f>
        <v/>
      </c>
      <c r="AQ12" t="str">
        <f>IF(Table4[[#This Row],[Column41]]=0,"",Table4[Column41])</f>
        <v/>
      </c>
      <c r="AR12" t="str">
        <f>IF(Table4[[#This Row],[Column42]]=0,"",Table4[Column42])</f>
        <v/>
      </c>
      <c r="AS12" t="str">
        <f>IF(Table4[[#This Row],[Column43]]=0,"",Table4[Column43])</f>
        <v/>
      </c>
      <c r="AT12" t="str">
        <f>IF(Table4[[#This Row],[Column44]]=0,"",Table4[Column44])</f>
        <v/>
      </c>
      <c r="AU12" t="str">
        <f>IF(Table4[[#This Row],[Column45]]=0,"",Table4[Column45])</f>
        <v/>
      </c>
      <c r="AV12" t="str">
        <f>IF(Table4[[#This Row],[Column46]]=0,"",Table4[Column46])</f>
        <v/>
      </c>
      <c r="AW12" t="str">
        <f>IF(Table4[[#This Row],[Column47]]=0,"",Table4[Column47])</f>
        <v/>
      </c>
      <c r="AX12" t="str">
        <f>IF(Table4[[#This Row],[Column48]]=0,"",Table4[Column48])</f>
        <v/>
      </c>
      <c r="AY12" t="str">
        <f>IF(Table4[[#This Row],[Column49]]=0,"",Table4[Column49])</f>
        <v/>
      </c>
      <c r="AZ12" t="str">
        <f>IF(Table4[[#This Row],[Column50]]=0,"",Table4[Column50])</f>
        <v/>
      </c>
      <c r="BA12" t="str">
        <f>IF(Table4[[#This Row],[Column51]]=0,"",Table4[Column51])</f>
        <v/>
      </c>
      <c r="BB12" t="str">
        <f>IF(Table4[[#This Row],[Column52]]=0,"",Table4[Column52])</f>
        <v/>
      </c>
      <c r="BC12" t="str">
        <f>IF(Table4[[#This Row],[Column53]]=0,"",Table4[Column53])</f>
        <v/>
      </c>
      <c r="BD12" t="str">
        <f>IF(Table4[[#This Row],[Column54]]=0,"",Table4[Column54])</f>
        <v/>
      </c>
      <c r="BE12" t="str">
        <f>IF(Table4[[#This Row],[Column55]]=0,"",Table4[Column55])</f>
        <v/>
      </c>
      <c r="BF12" t="str">
        <f>IF(Table4[[#This Row],[Column56]]=0,"",Table4[Column56])</f>
        <v/>
      </c>
      <c r="BG12" t="str">
        <f>IF(Table4[[#This Row],[Column57]]=0,"",Table4[Column57])</f>
        <v/>
      </c>
      <c r="BH12" t="str">
        <f>IF(Table4[[#This Row],[Column58]]=0,"",Table4[Column58])</f>
        <v/>
      </c>
      <c r="BI12" t="str">
        <f>IF(Table4[[#This Row],[Column59]]=0,"",Table4[Column59])</f>
        <v/>
      </c>
      <c r="BJ12" t="str">
        <f>IF(Table4[[#This Row],[Column60]]=0,"",Table4[Column60])</f>
        <v/>
      </c>
      <c r="BK12" t="str">
        <f>IF(Table4[[#This Row],[Column61]]=0,"",Table4[Column61])</f>
        <v/>
      </c>
      <c r="BL12" t="str">
        <f>IF(Table4[[#This Row],[Column62]]=0,"",Table4[Column62])</f>
        <v/>
      </c>
      <c r="BM12" t="str">
        <f>IF(Table4[[#This Row],[Column63]]=0,"",Table4[Column63])</f>
        <v/>
      </c>
      <c r="BN12" t="str">
        <f>IF(Table4[[#This Row],[Column64]]=0,"",Table4[Column64])</f>
        <v/>
      </c>
      <c r="BO12" t="str">
        <f>IF(Table4[[#This Row],[Column65]]=0,"",Table4[Column65])</f>
        <v/>
      </c>
      <c r="BP12" t="str">
        <f>IF(Table4[[#This Row],[Column66]]=0,"",Table4[Column66])</f>
        <v/>
      </c>
      <c r="BQ12" t="str">
        <f>IF(Table4[[#This Row],[Column67]]=0,"",Table4[Column67])</f>
        <v/>
      </c>
      <c r="BR12" t="str">
        <f>IF(Table4[[#This Row],[Column68]]=0,"",Table4[Column68])</f>
        <v/>
      </c>
      <c r="BS12" t="str">
        <f>IF(Table4[[#This Row],[Column69]]=0,"",Table4[Column69])</f>
        <v/>
      </c>
      <c r="BT12" t="str">
        <f>IF(Table4[[#This Row],[Column70]]=0,"",Table4[Column70])</f>
        <v/>
      </c>
      <c r="BU12" t="str">
        <f>IF(Table4[[#This Row],[Column71]]=0,"",Table4[Column71])</f>
        <v/>
      </c>
      <c r="BV12" t="str">
        <f>IF(Table4[[#This Row],[Column72]]=0,"",Table4[Column72])</f>
        <v/>
      </c>
      <c r="BW12" t="str">
        <f>IF(Table4[[#This Row],[Column73]]=0,"",Table4[Column73])</f>
        <v/>
      </c>
      <c r="BX12" t="str">
        <f>IF(Table4[[#This Row],[Column74]]=0,"",Table4[Column74])</f>
        <v/>
      </c>
      <c r="BY12" t="str">
        <f>IF(Table4[[#This Row],[Column75]]=0,"",Table4[Column75])</f>
        <v/>
      </c>
      <c r="BZ12" t="str">
        <f>IF(Table4[[#This Row],[Column76]]=0,"",Table4[Column76])</f>
        <v/>
      </c>
      <c r="CA12" t="str">
        <f>IF(Table4[[#This Row],[Column77]]=0,"",Table4[Column77])</f>
        <v/>
      </c>
      <c r="CB12" t="str">
        <f>IF(Table4[[#This Row],[Column78]]=0,"",Table4[Column78])</f>
        <v/>
      </c>
      <c r="CC12" t="str">
        <f>IF(Table4[[#This Row],[Column79]]=0,"",Table4[Column79])</f>
        <v/>
      </c>
      <c r="CD12" t="str">
        <f>IF(Table4[[#This Row],[Column80]]=0,"",Table4[Column80])</f>
        <v/>
      </c>
      <c r="CE12" t="str">
        <f>IF(Table4[[#This Row],[Column81]]=0,"",Table4[Column81])</f>
        <v/>
      </c>
      <c r="CF12" t="str">
        <f>IF(Table4[[#This Row],[Column82]]=0,"",Table4[Column82])</f>
        <v/>
      </c>
      <c r="CG12" t="str">
        <f>IF(Table4[[#This Row],[Column83]]=0,"",Table4[Column83])</f>
        <v/>
      </c>
      <c r="CH12" t="str">
        <f>IF(Table4[[#This Row],[Column84]]=0,"",Table4[Column84])</f>
        <v/>
      </c>
      <c r="CI12" t="str">
        <f>IF(Table4[[#This Row],[Column85]]=0,"",Table4[Column85])</f>
        <v/>
      </c>
      <c r="CJ12" t="str">
        <f>IF(Table4[[#This Row],[Column86]]=0,"",Table4[Column86])</f>
        <v/>
      </c>
      <c r="CK12" t="str">
        <f>IF(Table4[[#This Row],[Column87]]=0,"",Table4[Column87])</f>
        <v/>
      </c>
      <c r="CL12" t="str">
        <f>IF(Table4[[#This Row],[Column88]]=0,"",Table4[Column88])</f>
        <v/>
      </c>
      <c r="CM12" t="str">
        <f>IF(Table4[[#This Row],[Column89]]=0,"",Table4[Column89])</f>
        <v/>
      </c>
      <c r="CN12" t="str">
        <f>IF(Table4[[#This Row],[Column90]]=0,"",Table4[Column90])</f>
        <v/>
      </c>
      <c r="CO12" t="str">
        <f>IF(Table4[[#This Row],[Column91]]=0,"",Table4[Column91])</f>
        <v/>
      </c>
      <c r="CP12" t="str">
        <f>IF(Table4[[#This Row],[Column92]]=0,"",Table4[Column92])</f>
        <v/>
      </c>
      <c r="CQ12" t="str">
        <f>IF(Table4[[#This Row],[Column93]]=0,"",Table4[Column93])</f>
        <v/>
      </c>
      <c r="CR12" t="str">
        <f>IF(Table4[[#This Row],[Column94]]=0,"",Table4[Column94])</f>
        <v/>
      </c>
      <c r="CS12" t="str">
        <f>IF(Table4[[#This Row],[Column95]]=0,"",Table4[Column95])</f>
        <v/>
      </c>
      <c r="CT12" t="str">
        <f>IF(Table4[[#This Row],[Column96]]=0,"",Table4[Column96])</f>
        <v/>
      </c>
      <c r="CU12" t="str">
        <f>IF(Table4[[#This Row],[Column97]]=0,"",Table4[Column97])</f>
        <v/>
      </c>
      <c r="CV12" t="str">
        <f>IF(Table4[[#This Row],[Column98]]=0,"",Table4[Column98])</f>
        <v/>
      </c>
      <c r="CW12" t="str">
        <f>IF(Table4[[#This Row],[Column99]]=0,"",Table4[Column99])</f>
        <v/>
      </c>
      <c r="CX12" t="str">
        <f>IF(Table4[[#This Row],[Column100]]=0,"",Table4[Column100])</f>
        <v/>
      </c>
      <c r="CY12" t="str">
        <f>IF(Table4[[#This Row],[Column101]]=0,"",Table4[Column101])</f>
        <v/>
      </c>
      <c r="CZ12" t="str">
        <f>IF(Table4[[#This Row],[Column102]]=0,"",Table4[Column102])</f>
        <v/>
      </c>
      <c r="DA12" t="str">
        <f>IF(Table4[[#This Row],[Column103]]=0,"",Table4[Column103])</f>
        <v/>
      </c>
      <c r="DB12" t="str">
        <f>IF(Table4[[#This Row],[Column104]]=0,"",Table4[Column104])</f>
        <v/>
      </c>
      <c r="DC12" t="str">
        <f>IF(Table4[[#This Row],[Column105]]=0,"",Table4[Column105])</f>
        <v/>
      </c>
      <c r="DD12" t="str">
        <f>IF(Table4[[#This Row],[Column106]]=0,"",Table4[Column106])</f>
        <v/>
      </c>
      <c r="DE12" t="str">
        <f>IF(Table4[[#This Row],[Column107]]=0,"",Table4[Column107])</f>
        <v/>
      </c>
      <c r="DF12" t="str">
        <f>IF(Table4[[#This Row],[Column108]]=0,"",Table4[Column108])</f>
        <v/>
      </c>
      <c r="DG12" t="str">
        <f>IF(Table4[[#This Row],[Column109]]=0,"",Table4[Column109])</f>
        <v/>
      </c>
      <c r="DH12" t="str">
        <f>IF(Table4[[#This Row],[Column110]]=0,"",Table4[Column110])</f>
        <v/>
      </c>
      <c r="DI12" t="str">
        <f>IF(Table4[[#This Row],[Column111]]=0,"",Table4[Column111])</f>
        <v/>
      </c>
      <c r="DJ12" t="str">
        <f>IF(Table4[[#This Row],[Column112]]=0,"",Table4[Column112])</f>
        <v/>
      </c>
      <c r="DK12" t="str">
        <f>IF(Table4[[#This Row],[Column113]]=0,"",Table4[Column113])</f>
        <v/>
      </c>
      <c r="DL12" t="str">
        <f>IF(Table4[[#This Row],[Column114]]=0,"",Table4[Column114])</f>
        <v/>
      </c>
      <c r="DM12" t="str">
        <f>IF(Table4[[#This Row],[Column115]]=0,"",Table4[Column115])</f>
        <v/>
      </c>
      <c r="DN12" t="str">
        <f>IF(Table4[[#This Row],[Column116]]=0,"",Table4[Column116])</f>
        <v/>
      </c>
      <c r="DO12" t="str">
        <f>IF(Table4[[#This Row],[Column117]]=0,"",Table4[Column117])</f>
        <v/>
      </c>
      <c r="DP12" t="str">
        <f>IF(Table4[[#This Row],[Column118]]=0,"",Table4[Column118])</f>
        <v/>
      </c>
      <c r="DQ12" t="str">
        <f>IF(Table4[[#This Row],[Column119]]=0,"",Table4[Column119])</f>
        <v/>
      </c>
      <c r="DR12" t="str">
        <f>IF(Table4[[#This Row],[Column120]]=0,"",Table4[Column120])</f>
        <v/>
      </c>
      <c r="DS12" t="str">
        <f>IF(Table4[[#This Row],[Column121]]=0,"",Table4[Column121])</f>
        <v/>
      </c>
      <c r="DT12" t="str">
        <f>IF(Table4[[#This Row],[Column122]]=0,"",Table4[Column122])</f>
        <v/>
      </c>
      <c r="DU12" t="str">
        <f>IF(Table4[[#This Row],[Column123]]=0,"",Table4[Column123])</f>
        <v/>
      </c>
      <c r="DV12" t="str">
        <f>IF(Table4[[#This Row],[Column124]]=0,"",Table4[Column124])</f>
        <v/>
      </c>
      <c r="DW12" t="str">
        <f>IF(Table4[[#This Row],[Column125]]=0,"",Table4[Column125])</f>
        <v/>
      </c>
      <c r="DX12" t="str">
        <f>IF(Table4[[#This Row],[Column126]]=0,"",Table4[Column126])</f>
        <v/>
      </c>
      <c r="DY12" t="str">
        <f>IF(Table4[[#This Row],[Column127]]=0,"",Table4[Column127])</f>
        <v/>
      </c>
      <c r="DZ12" t="str">
        <f>IF(Table4[[#This Row],[Column128]]=0,"",Table4[Column128])</f>
        <v/>
      </c>
      <c r="EA12" t="str">
        <f>IF(Table4[[#This Row],[Column129]]=0,"",Table4[Column129])</f>
        <v/>
      </c>
      <c r="EB12" t="str">
        <f>IF(Table4[[#This Row],[Column130]]=0,"",Table4[Column130])</f>
        <v/>
      </c>
      <c r="EC12" t="str">
        <f>IF(Table4[[#This Row],[Column131]]=0,"",Table4[Column131])</f>
        <v/>
      </c>
      <c r="ED12" t="str">
        <f>IF(Table4[[#This Row],[Column132]]=0,"",Table4[Column132])</f>
        <v/>
      </c>
      <c r="EE12" t="str">
        <f>IF(Table4[[#This Row],[Column133]]=0,"",Table4[Column133])</f>
        <v/>
      </c>
      <c r="EF12" t="str">
        <f>IF(Table4[[#This Row],[Column134]]=0,"",Table4[Column134])</f>
        <v/>
      </c>
      <c r="EG12" t="str">
        <f>IF(Table4[[#This Row],[Column135]]=0,"",Table4[Column135])</f>
        <v/>
      </c>
      <c r="EH12" t="str">
        <f>IF(Table4[[#This Row],[Column136]]=0,"",Table4[Column136])</f>
        <v/>
      </c>
      <c r="EI12" t="str">
        <f>IF(Table4[[#This Row],[Column137]]=0,"",Table4[Column137])</f>
        <v/>
      </c>
      <c r="EJ12" t="str">
        <f>IF(Table4[[#This Row],[Column138]]=0,"",Table4[Column138])</f>
        <v/>
      </c>
      <c r="EK12" t="str">
        <f>IF(Table4[[#This Row],[Column139]]=0,"",Table4[Column139])</f>
        <v/>
      </c>
      <c r="EL12" t="str">
        <f>IF(Table4[[#This Row],[Column140]]=0,"",Table4[Column140])</f>
        <v/>
      </c>
      <c r="EM12" t="str">
        <f>IF(Table4[[#This Row],[Column141]]=0,"",Table4[Column141])</f>
        <v/>
      </c>
      <c r="EN12" t="str">
        <f>IF(Table4[[#This Row],[Column142]]=0,"",Table4[Column142])</f>
        <v/>
      </c>
      <c r="EO12" t="str">
        <f>IF(Table4[[#This Row],[Column143]]=0,"",Table4[Column143])</f>
        <v/>
      </c>
      <c r="EP12" t="str">
        <f>IF(Table4[[#This Row],[Column144]]=0,"",Table4[Column144])</f>
        <v/>
      </c>
      <c r="EQ12" t="str">
        <f>IF(Table4[[#This Row],[Column145]]=0,"",Table4[Column145])</f>
        <v/>
      </c>
      <c r="ER12" t="str">
        <f>IF(Table4[[#This Row],[Column146]]=0,"",Table4[Column146])</f>
        <v/>
      </c>
      <c r="ES12" t="str">
        <f>IF(Table4[[#This Row],[Column147]]=0,"",Table4[Column147])</f>
        <v/>
      </c>
      <c r="ET12" t="str">
        <f>IF(Table4[[#This Row],[Column148]]=0,"",Table4[Column148])</f>
        <v/>
      </c>
      <c r="EU12" t="str">
        <f>IF(Table4[[#This Row],[Column149]]=0,"",Table4[Column149])</f>
        <v/>
      </c>
      <c r="EV12" t="str">
        <f>IF(Table4[[#This Row],[Column150]]=0,"",Table4[Column150])</f>
        <v/>
      </c>
      <c r="EW12" t="str">
        <f>IF(Table4[[#This Row],[Column151]]=0,"",Table4[Column151])</f>
        <v/>
      </c>
      <c r="EX12" t="str">
        <f>IF(Table4[[#This Row],[Column152]]=0,"",Table4[Column152])</f>
        <v/>
      </c>
      <c r="EY12" t="str">
        <f>IF(Table4[[#This Row],[Column153]]=0,"",Table4[Column153])</f>
        <v/>
      </c>
      <c r="EZ12" t="str">
        <f>IF(Table4[[#This Row],[Column154]]=0,"",Table4[Column154])</f>
        <v/>
      </c>
      <c r="FA12" t="str">
        <f>IF(Table4[[#This Row],[Column155]]=0,"",Table4[Column155])</f>
        <v/>
      </c>
      <c r="FB12" t="str">
        <f>IF(Table4[[#This Row],[Column156]]=0,"",Table4[Column156])</f>
        <v/>
      </c>
      <c r="FC12" t="str">
        <f>IF(Table4[[#This Row],[Column157]]=0,"",Table4[Column157])</f>
        <v/>
      </c>
      <c r="FD12" t="str">
        <f>IF(Table4[[#This Row],[Column158]]=0,"",Table4[Column158])</f>
        <v/>
      </c>
      <c r="FE12" t="str">
        <f>IF(Table4[[#This Row],[Column159]]=0,"",Table4[Column159])</f>
        <v/>
      </c>
      <c r="FF12" t="str">
        <f>IF(Table4[[#This Row],[Column160]]=0,"",Table4[Column160])</f>
        <v/>
      </c>
      <c r="FG12" t="str">
        <f>IF(Table4[[#This Row],[Column161]]=0,"",Table4[Column161])</f>
        <v/>
      </c>
      <c r="FH12" t="str">
        <f>IF(Table4[[#This Row],[Column162]]=0,"",Table4[Column162])</f>
        <v/>
      </c>
      <c r="FI12" t="str">
        <f>IF(Table4[[#This Row],[Column163]]=0,"",Table4[Column163])</f>
        <v/>
      </c>
      <c r="FJ12" t="str">
        <f>IF(Table4[[#This Row],[Column164]]=0,"",Table4[Column164])</f>
        <v/>
      </c>
      <c r="FK12" t="str">
        <f>IF(Table4[[#This Row],[Column165]]=0,"",Table4[Column165])</f>
        <v/>
      </c>
      <c r="FL12" t="str">
        <f>IF(Table4[[#This Row],[Column166]]=0,"",Table4[Column166])</f>
        <v/>
      </c>
      <c r="FM12" t="str">
        <f>IF(Table4[[#This Row],[Column167]]=0,"",Table4[Column167])</f>
        <v/>
      </c>
      <c r="FN12" t="str">
        <f>IF(Table4[[#This Row],[Column168]]=0,"",Table4[Column168])</f>
        <v/>
      </c>
      <c r="FO12" t="str">
        <f>IF(Table4[[#This Row],[Column169]]=0,"",Table4[Column169])</f>
        <v/>
      </c>
      <c r="FP12" t="str">
        <f>IF(Table4[[#This Row],[Column170]]=0,"",Table4[Column170])</f>
        <v/>
      </c>
      <c r="FQ12" t="str">
        <f>IF(Table4[[#This Row],[Column171]]=0,"",Table4[Column171])</f>
        <v/>
      </c>
      <c r="FR12" t="str">
        <f>IF(Table4[[#This Row],[Column172]]=0,"",Table4[Column172])</f>
        <v/>
      </c>
      <c r="FS12" t="str">
        <f>IF(Table4[[#This Row],[Column173]]=0,"",Table4[Column173])</f>
        <v/>
      </c>
      <c r="FT12" t="str">
        <f>IF(Table4[[#This Row],[Column174]]=0,"",Table4[Column174])</f>
        <v/>
      </c>
      <c r="FU12" t="str">
        <f>IF(Table4[[#This Row],[Column175]]=0,"",Table4[Column175])</f>
        <v/>
      </c>
      <c r="FV12" t="str">
        <f>IF(Table4[[#This Row],[Column176]]=0,"",Table4[Column176])</f>
        <v/>
      </c>
      <c r="FW12" t="str">
        <f>IF(Table4[[#This Row],[Column177]]=0,"",Table4[Column177])</f>
        <v/>
      </c>
      <c r="FX12" t="str">
        <f>IF(Table4[[#This Row],[Column178]]=0,"",Table4[Column178])</f>
        <v/>
      </c>
      <c r="FY12" t="str">
        <f>IF(Table4[[#This Row],[Column179]]=0,"",Table4[Column179])</f>
        <v/>
      </c>
      <c r="FZ12" t="str">
        <f>IF(Table4[[#This Row],[Column180]]=0,"",Table4[Column180])</f>
        <v/>
      </c>
      <c r="GA12" t="str">
        <f>IF(Table4[[#This Row],[Column181]]=0,"",Table4[Column181])</f>
        <v/>
      </c>
      <c r="GB12" t="str">
        <f>IF(Table4[[#This Row],[Column182]]=0,"",Table4[Column182])</f>
        <v/>
      </c>
      <c r="GC12" t="str">
        <f>IF(Table4[[#This Row],[Column183]]=0,"",Table4[Column183])</f>
        <v/>
      </c>
      <c r="GD12" t="str">
        <f>IF(Table4[[#This Row],[Column184]]=0,"",Table4[Column184])</f>
        <v/>
      </c>
      <c r="GE12" t="str">
        <f>IF(Table4[[#This Row],[Column185]]=0,"",Table4[Column185])</f>
        <v/>
      </c>
      <c r="GF12" t="str">
        <f>IF(Table4[[#This Row],[Column186]]=0,"",Table4[Column186])</f>
        <v/>
      </c>
      <c r="GG12" t="str">
        <f>IF(Table4[[#This Row],[Column187]]=0,"",Table4[Column187])</f>
        <v/>
      </c>
      <c r="GH12" t="str">
        <f>IF(Table4[[#This Row],[Column188]]=0,"",Table4[Column188])</f>
        <v/>
      </c>
      <c r="GI12" t="str">
        <f>IF(Table4[[#This Row],[Column189]]=0,"",Table4[Column189])</f>
        <v/>
      </c>
      <c r="GJ12" t="str">
        <f>IF(Table4[[#This Row],[Column190]]=0,"",Table4[Column190])</f>
        <v/>
      </c>
      <c r="GK12" t="str">
        <f>IF(Table4[[#This Row],[Column191]]=0,"",Table4[Column191])</f>
        <v/>
      </c>
      <c r="GL12" t="str">
        <f>IF(Table4[[#This Row],[Column192]]=0,"",Table4[Column192])</f>
        <v/>
      </c>
      <c r="GM12" t="str">
        <f>IF(Table4[[#This Row],[Column193]]=0,"",Table4[Column193])</f>
        <v/>
      </c>
      <c r="GN12" t="str">
        <f>IF(Table4[[#This Row],[Column194]]=0,"",Table4[Column194])</f>
        <v/>
      </c>
      <c r="GO12" t="str">
        <f>IF(Table4[[#This Row],[Column195]]=0,"",Table4[Column195])</f>
        <v/>
      </c>
      <c r="GP12" t="str">
        <f>IF(Table4[[#This Row],[Column196]]=0,"",Table4[Column196])</f>
        <v/>
      </c>
      <c r="GQ12" t="str">
        <f>IF(Table4[[#This Row],[Column197]]=0,"",Table4[Column197])</f>
        <v/>
      </c>
      <c r="GR12" t="str">
        <f>IF(Table4[[#This Row],[Column198]]=0,"",Table4[Column198])</f>
        <v/>
      </c>
      <c r="GS12" t="str">
        <f>IF(Table4[[#This Row],[Column199]]=0,"",Table4[Column199])</f>
        <v/>
      </c>
      <c r="GT12" t="str">
        <f>IF(Table4[[#This Row],[Column200]]=0,"",Table4[Column200])</f>
        <v/>
      </c>
      <c r="GU12" t="str">
        <f>IF(Table4[[#This Row],[Column201]]=0,"",Table4[Column201])</f>
        <v/>
      </c>
      <c r="GV12" t="str">
        <f>IF(Table4[[#This Row],[Column202]]=0,"",Table4[Column202])</f>
        <v/>
      </c>
      <c r="GW12" t="str">
        <f>IF(Table4[[#This Row],[Column203]]=0,"",Table4[Column203])</f>
        <v/>
      </c>
      <c r="GX12" t="str">
        <f>IF(Table4[[#This Row],[Conversions]]=0,"",Table4[Conversions])</f>
        <v/>
      </c>
      <c r="GY12" s="2" t="e">
        <f>Table434[[#This Row],[Conversions]]*B$2</f>
        <v>#VALUE!</v>
      </c>
      <c r="GZ12">
        <f>SUM(COUNTIF(Table434[[#This Row],[Path]:[Column203]],{"*e*","social"}))</f>
        <v>0</v>
      </c>
      <c r="HA12" t="e">
        <f t="array" ref="HA12">IF(LOOKUP(REPT("Z",255),IF(B12:GW12&lt;&gt;"",B12:GW12),B12:GW12)=A$2,1,0)</f>
        <v>#N/A</v>
      </c>
      <c r="HB12" t="e">
        <f t="array" ref="HB12">IF(LOOKUP(REPT("Z",255),IF(B12:GW12&lt;&gt;"",B12:GW12),B12:GW12)=A$3,1,0)</f>
        <v>#N/A</v>
      </c>
      <c r="HC12" t="e">
        <f t="array" ref="HC12">IF(LOOKUP(REPT("Z",255),IF(B12:GW12&lt;&gt;"",B12:GW12),B12:GW12)=A$4,1,0)</f>
        <v>#N/A</v>
      </c>
      <c r="HD12" t="e">
        <f t="array" ref="HD12">IF(LOOKUP(REPT("Z",255),IF(B12:GW12&lt;&gt;"",B12:GW12),B12:GW12)=A$5,1,0)</f>
        <v>#N/A</v>
      </c>
      <c r="HE12" t="e">
        <f t="array" ref="HE12">IF(LOOKUP(REPT("Z",255),IF(B12:GW12&lt;&gt;"",B12:GW12),B12:GW12)=A$6,1,0)</f>
        <v>#N/A</v>
      </c>
      <c r="HF12" t="e">
        <f t="array" ref="HF12">IF(LOOKUP(REPT("Z",255),IF(B12:GW12&lt;&gt;"",B12:GW12),B12:GW12)=A$7,1,0)</f>
        <v>#N/A</v>
      </c>
      <c r="HG12" s="1">
        <f>COUNTIF(Table434[[#This Row],[Path]:[Column203]],A$2)</f>
        <v>0</v>
      </c>
      <c r="HH12" s="1">
        <f>COUNTIF(Table434[[#This Row],[Path]:[Column203]],A$3)</f>
        <v>0</v>
      </c>
      <c r="HI12" s="1">
        <f>COUNTIF(Table434[[#This Row],[Path]:[Column203]],A$4)</f>
        <v>0</v>
      </c>
      <c r="HJ12" s="5">
        <f>COUNTIF(Table434[[#This Row],[Path]:[Column203]],A$5)</f>
        <v>0</v>
      </c>
      <c r="HK12" s="5">
        <f>COUNTIF(Table434[[#This Row],[Path]:[Column203]],A$6)</f>
        <v>0</v>
      </c>
      <c r="HL12" s="5">
        <f>COUNTIF(Table434[[#This Row],[Path]:[Column203]],A$7)</f>
        <v>0</v>
      </c>
      <c r="HM12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12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12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12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12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12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12" s="4" t="e">
        <f>Table434[[#This Row],[IncrementalOrganic Attribution Ratio]]*Table434[[#This Row],[Total Revenue]]</f>
        <v>#VALUE!</v>
      </c>
      <c r="HT12" s="4" t="e">
        <f>Table434[[#This Row],[BrandIntention Attribution Ratio]]*Table434[[#This Row],[Total Revenue]]</f>
        <v>#VALUE!</v>
      </c>
      <c r="HU12" s="4" t="e">
        <f>Table434[[#This Row],[Incrementalcpc Attribution Ratio]]*Table434[[#This Row],[Total Revenue]]</f>
        <v>#VALUE!</v>
      </c>
      <c r="HV12" s="4" t="e">
        <f>Table434[[#This Row],[Feeds Attribution Ratio]]*Table434[[#This Row],[Total Revenue]]</f>
        <v>#VALUE!</v>
      </c>
      <c r="HW12" s="4" t="e">
        <f>Table434[[#This Row],[Referrals Attribution Ratio]]*Table434[[#This Row],[Total Revenue]]</f>
        <v>#VALUE!</v>
      </c>
      <c r="HX12" s="4" t="e">
        <f>Table434[[#This Row],[Social Attribution Ratio]]*Table434[[#This Row],[Total Revenue]]</f>
        <v>#VALUE!</v>
      </c>
      <c r="HY12" s="18">
        <f>SUM(Table434[[#This Row],[IncrementalOrganic Attribution Ratio]:[Social Attribution Ratio]])</f>
        <v>0</v>
      </c>
    </row>
    <row r="13" spans="1:233" x14ac:dyDescent="0.25">
      <c r="B13" t="str">
        <f>IF(Table4[[#This Row],[Path]]=0,"",Table4[Path])</f>
        <v/>
      </c>
      <c r="C13" t="str">
        <f>IF(Table4[[#This Row],[Column1]]=0,"",Table4[Column1])</f>
        <v/>
      </c>
      <c r="D13" t="str">
        <f>IF(Table4[[#This Row],[Column2]]=0,"",Table4[Column2])</f>
        <v/>
      </c>
      <c r="E13" t="str">
        <f>IF(Table4[[#This Row],[Column3]]=0,"",Table4[Column3])</f>
        <v/>
      </c>
      <c r="F13" t="str">
        <f>IF(Table4[[#This Row],[Column4]]=0,"",Table4[Column4])</f>
        <v/>
      </c>
      <c r="G13" t="str">
        <f>IF(Table4[[#This Row],[Column5]]=0,"",Table4[Column5])</f>
        <v/>
      </c>
      <c r="H13" t="str">
        <f>IF(Table4[[#This Row],[Column6]]=0,"",Table4[Column6])</f>
        <v/>
      </c>
      <c r="I13" t="str">
        <f>IF(Table4[[#This Row],[Column7]]=0,"",Table4[Column7])</f>
        <v/>
      </c>
      <c r="J13" t="str">
        <f>IF(Table4[[#This Row],[Column8]]=0,"",Table4[Column8])</f>
        <v/>
      </c>
      <c r="K13" t="str">
        <f>IF(Table4[[#This Row],[Column9]]=0,"",Table4[Column9])</f>
        <v/>
      </c>
      <c r="L13" t="str">
        <f>IF(Table4[[#This Row],[Column10]]=0,"",Table4[Column10])</f>
        <v/>
      </c>
      <c r="M13" t="str">
        <f>IF(Table4[[#This Row],[Column11]]=0,"",Table4[Column11])</f>
        <v/>
      </c>
      <c r="N13" t="str">
        <f>IF(Table4[[#This Row],[Column12]]=0,"",Table4[Column12])</f>
        <v/>
      </c>
      <c r="O13" t="str">
        <f>IF(Table4[[#This Row],[Column13]]=0,"",Table4[Column13])</f>
        <v/>
      </c>
      <c r="P13" t="str">
        <f>IF(Table4[[#This Row],[Column14]]=0,"",Table4[Column14])</f>
        <v/>
      </c>
      <c r="Q13" t="str">
        <f>IF(Table4[[#This Row],[Column15]]=0,"",Table4[Column15])</f>
        <v/>
      </c>
      <c r="R13" t="str">
        <f>IF(Table4[[#This Row],[Column16]]=0,"",Table4[Column16])</f>
        <v/>
      </c>
      <c r="S13" t="str">
        <f>IF(Table4[[#This Row],[Column17]]=0,"",Table4[Column17])</f>
        <v/>
      </c>
      <c r="T13" t="str">
        <f>IF(Table4[[#This Row],[Column18]]=0,"",Table4[Column18])</f>
        <v/>
      </c>
      <c r="U13" t="str">
        <f>IF(Table4[[#This Row],[Column19]]=0,"",Table4[Column19])</f>
        <v/>
      </c>
      <c r="V13" t="str">
        <f>IF(Table4[[#This Row],[Column20]]=0,"",Table4[Column20])</f>
        <v/>
      </c>
      <c r="W13" t="str">
        <f>IF(Table4[[#This Row],[Column21]]=0,"",Table4[Column21])</f>
        <v/>
      </c>
      <c r="X13" t="str">
        <f>IF(Table4[[#This Row],[Column22]]=0,"",Table4[Column22])</f>
        <v/>
      </c>
      <c r="Y13" t="str">
        <f>IF(Table4[[#This Row],[Column23]]=0,"",Table4[Column23])</f>
        <v/>
      </c>
      <c r="Z13" t="str">
        <f>IF(Table4[[#This Row],[Column24]]=0,"",Table4[Column24])</f>
        <v/>
      </c>
      <c r="AA13" t="str">
        <f>IF(Table4[[#This Row],[Column25]]=0,"",Table4[Column25])</f>
        <v/>
      </c>
      <c r="AB13" t="str">
        <f>IF(Table4[[#This Row],[Column26]]=0,"",Table4[Column26])</f>
        <v/>
      </c>
      <c r="AC13" t="str">
        <f>IF(Table4[[#This Row],[Column27]]=0,"",Table4[Column27])</f>
        <v/>
      </c>
      <c r="AD13" t="str">
        <f>IF(Table4[[#This Row],[Column28]]=0,"",Table4[Column28])</f>
        <v/>
      </c>
      <c r="AE13" t="str">
        <f>IF(Table4[[#This Row],[Column29]]=0,"",Table4[Column29])</f>
        <v/>
      </c>
      <c r="AF13" t="str">
        <f>IF(Table4[[#This Row],[Column30]]=0,"",Table4[Column30])</f>
        <v/>
      </c>
      <c r="AG13" t="str">
        <f>IF(Table4[[#This Row],[Column31]]=0,"",Table4[Column31])</f>
        <v/>
      </c>
      <c r="AH13" t="str">
        <f>IF(Table4[[#This Row],[Column32]]=0,"",Table4[Column32])</f>
        <v/>
      </c>
      <c r="AI13" t="str">
        <f>IF(Table4[[#This Row],[Column33]]=0,"",Table4[Column33])</f>
        <v/>
      </c>
      <c r="AJ13" t="str">
        <f>IF(Table4[[#This Row],[Column34]]=0,"",Table4[Column34])</f>
        <v/>
      </c>
      <c r="AK13" t="str">
        <f>IF(Table4[[#This Row],[Column35]]=0,"",Table4[Column35])</f>
        <v/>
      </c>
      <c r="AL13" t="str">
        <f>IF(Table4[[#This Row],[Column36]]=0,"",Table4[Column36])</f>
        <v/>
      </c>
      <c r="AM13" t="str">
        <f>IF(Table4[[#This Row],[Column37]]=0,"",Table4[Column37])</f>
        <v/>
      </c>
      <c r="AN13" t="str">
        <f>IF(Table4[[#This Row],[Column38]]=0,"",Table4[Column38])</f>
        <v/>
      </c>
      <c r="AO13" t="str">
        <f>IF(Table4[[#This Row],[Column39]]=0,"",Table4[Column39])</f>
        <v/>
      </c>
      <c r="AP13" t="str">
        <f>IF(Table4[[#This Row],[Column40]]=0,"",Table4[Column40])</f>
        <v/>
      </c>
      <c r="AQ13" t="str">
        <f>IF(Table4[[#This Row],[Column41]]=0,"",Table4[Column41])</f>
        <v/>
      </c>
      <c r="AR13" t="str">
        <f>IF(Table4[[#This Row],[Column42]]=0,"",Table4[Column42])</f>
        <v/>
      </c>
      <c r="AS13" t="str">
        <f>IF(Table4[[#This Row],[Column43]]=0,"",Table4[Column43])</f>
        <v/>
      </c>
      <c r="AT13" t="str">
        <f>IF(Table4[[#This Row],[Column44]]=0,"",Table4[Column44])</f>
        <v/>
      </c>
      <c r="AU13" t="str">
        <f>IF(Table4[[#This Row],[Column45]]=0,"",Table4[Column45])</f>
        <v/>
      </c>
      <c r="AV13" t="str">
        <f>IF(Table4[[#This Row],[Column46]]=0,"",Table4[Column46])</f>
        <v/>
      </c>
      <c r="AW13" t="str">
        <f>IF(Table4[[#This Row],[Column47]]=0,"",Table4[Column47])</f>
        <v/>
      </c>
      <c r="AX13" t="str">
        <f>IF(Table4[[#This Row],[Column48]]=0,"",Table4[Column48])</f>
        <v/>
      </c>
      <c r="AY13" t="str">
        <f>IF(Table4[[#This Row],[Column49]]=0,"",Table4[Column49])</f>
        <v/>
      </c>
      <c r="AZ13" t="str">
        <f>IF(Table4[[#This Row],[Column50]]=0,"",Table4[Column50])</f>
        <v/>
      </c>
      <c r="BA13" t="str">
        <f>IF(Table4[[#This Row],[Column51]]=0,"",Table4[Column51])</f>
        <v/>
      </c>
      <c r="BB13" t="str">
        <f>IF(Table4[[#This Row],[Column52]]=0,"",Table4[Column52])</f>
        <v/>
      </c>
      <c r="BC13" t="str">
        <f>IF(Table4[[#This Row],[Column53]]=0,"",Table4[Column53])</f>
        <v/>
      </c>
      <c r="BD13" t="str">
        <f>IF(Table4[[#This Row],[Column54]]=0,"",Table4[Column54])</f>
        <v/>
      </c>
      <c r="BE13" t="str">
        <f>IF(Table4[[#This Row],[Column55]]=0,"",Table4[Column55])</f>
        <v/>
      </c>
      <c r="BF13" t="str">
        <f>IF(Table4[[#This Row],[Column56]]=0,"",Table4[Column56])</f>
        <v/>
      </c>
      <c r="BG13" t="str">
        <f>IF(Table4[[#This Row],[Column57]]=0,"",Table4[Column57])</f>
        <v/>
      </c>
      <c r="BH13" t="str">
        <f>IF(Table4[[#This Row],[Column58]]=0,"",Table4[Column58])</f>
        <v/>
      </c>
      <c r="BI13" t="str">
        <f>IF(Table4[[#This Row],[Column59]]=0,"",Table4[Column59])</f>
        <v/>
      </c>
      <c r="BJ13" t="str">
        <f>IF(Table4[[#This Row],[Column60]]=0,"",Table4[Column60])</f>
        <v/>
      </c>
      <c r="BK13" t="str">
        <f>IF(Table4[[#This Row],[Column61]]=0,"",Table4[Column61])</f>
        <v/>
      </c>
      <c r="BL13" t="str">
        <f>IF(Table4[[#This Row],[Column62]]=0,"",Table4[Column62])</f>
        <v/>
      </c>
      <c r="BM13" t="str">
        <f>IF(Table4[[#This Row],[Column63]]=0,"",Table4[Column63])</f>
        <v/>
      </c>
      <c r="BN13" t="str">
        <f>IF(Table4[[#This Row],[Column64]]=0,"",Table4[Column64])</f>
        <v/>
      </c>
      <c r="BO13" t="str">
        <f>IF(Table4[[#This Row],[Column65]]=0,"",Table4[Column65])</f>
        <v/>
      </c>
      <c r="BP13" t="str">
        <f>IF(Table4[[#This Row],[Column66]]=0,"",Table4[Column66])</f>
        <v/>
      </c>
      <c r="BQ13" t="str">
        <f>IF(Table4[[#This Row],[Column67]]=0,"",Table4[Column67])</f>
        <v/>
      </c>
      <c r="BR13" t="str">
        <f>IF(Table4[[#This Row],[Column68]]=0,"",Table4[Column68])</f>
        <v/>
      </c>
      <c r="BS13" t="str">
        <f>IF(Table4[[#This Row],[Column69]]=0,"",Table4[Column69])</f>
        <v/>
      </c>
      <c r="BT13" t="str">
        <f>IF(Table4[[#This Row],[Column70]]=0,"",Table4[Column70])</f>
        <v/>
      </c>
      <c r="BU13" t="str">
        <f>IF(Table4[[#This Row],[Column71]]=0,"",Table4[Column71])</f>
        <v/>
      </c>
      <c r="BV13" t="str">
        <f>IF(Table4[[#This Row],[Column72]]=0,"",Table4[Column72])</f>
        <v/>
      </c>
      <c r="BW13" t="str">
        <f>IF(Table4[[#This Row],[Column73]]=0,"",Table4[Column73])</f>
        <v/>
      </c>
      <c r="BX13" t="str">
        <f>IF(Table4[[#This Row],[Column74]]=0,"",Table4[Column74])</f>
        <v/>
      </c>
      <c r="BY13" t="str">
        <f>IF(Table4[[#This Row],[Column75]]=0,"",Table4[Column75])</f>
        <v/>
      </c>
      <c r="BZ13" t="str">
        <f>IF(Table4[[#This Row],[Column76]]=0,"",Table4[Column76])</f>
        <v/>
      </c>
      <c r="CA13" t="str">
        <f>IF(Table4[[#This Row],[Column77]]=0,"",Table4[Column77])</f>
        <v/>
      </c>
      <c r="CB13" t="str">
        <f>IF(Table4[[#This Row],[Column78]]=0,"",Table4[Column78])</f>
        <v/>
      </c>
      <c r="CC13" t="str">
        <f>IF(Table4[[#This Row],[Column79]]=0,"",Table4[Column79])</f>
        <v/>
      </c>
      <c r="CD13" t="str">
        <f>IF(Table4[[#This Row],[Column80]]=0,"",Table4[Column80])</f>
        <v/>
      </c>
      <c r="CE13" t="str">
        <f>IF(Table4[[#This Row],[Column81]]=0,"",Table4[Column81])</f>
        <v/>
      </c>
      <c r="CF13" t="str">
        <f>IF(Table4[[#This Row],[Column82]]=0,"",Table4[Column82])</f>
        <v/>
      </c>
      <c r="CG13" t="str">
        <f>IF(Table4[[#This Row],[Column83]]=0,"",Table4[Column83])</f>
        <v/>
      </c>
      <c r="CH13" t="str">
        <f>IF(Table4[[#This Row],[Column84]]=0,"",Table4[Column84])</f>
        <v/>
      </c>
      <c r="CI13" t="str">
        <f>IF(Table4[[#This Row],[Column85]]=0,"",Table4[Column85])</f>
        <v/>
      </c>
      <c r="CJ13" t="str">
        <f>IF(Table4[[#This Row],[Column86]]=0,"",Table4[Column86])</f>
        <v/>
      </c>
      <c r="CK13" t="str">
        <f>IF(Table4[[#This Row],[Column87]]=0,"",Table4[Column87])</f>
        <v/>
      </c>
      <c r="CL13" t="str">
        <f>IF(Table4[[#This Row],[Column88]]=0,"",Table4[Column88])</f>
        <v/>
      </c>
      <c r="CM13" t="str">
        <f>IF(Table4[[#This Row],[Column89]]=0,"",Table4[Column89])</f>
        <v/>
      </c>
      <c r="CN13" t="str">
        <f>IF(Table4[[#This Row],[Column90]]=0,"",Table4[Column90])</f>
        <v/>
      </c>
      <c r="CO13" t="str">
        <f>IF(Table4[[#This Row],[Column91]]=0,"",Table4[Column91])</f>
        <v/>
      </c>
      <c r="CP13" t="str">
        <f>IF(Table4[[#This Row],[Column92]]=0,"",Table4[Column92])</f>
        <v/>
      </c>
      <c r="CQ13" t="str">
        <f>IF(Table4[[#This Row],[Column93]]=0,"",Table4[Column93])</f>
        <v/>
      </c>
      <c r="CR13" t="str">
        <f>IF(Table4[[#This Row],[Column94]]=0,"",Table4[Column94])</f>
        <v/>
      </c>
      <c r="CS13" t="str">
        <f>IF(Table4[[#This Row],[Column95]]=0,"",Table4[Column95])</f>
        <v/>
      </c>
      <c r="CT13" t="str">
        <f>IF(Table4[[#This Row],[Column96]]=0,"",Table4[Column96])</f>
        <v/>
      </c>
      <c r="CU13" t="str">
        <f>IF(Table4[[#This Row],[Column97]]=0,"",Table4[Column97])</f>
        <v/>
      </c>
      <c r="CV13" t="str">
        <f>IF(Table4[[#This Row],[Column98]]=0,"",Table4[Column98])</f>
        <v/>
      </c>
      <c r="CW13" t="str">
        <f>IF(Table4[[#This Row],[Column99]]=0,"",Table4[Column99])</f>
        <v/>
      </c>
      <c r="CX13" t="str">
        <f>IF(Table4[[#This Row],[Column100]]=0,"",Table4[Column100])</f>
        <v/>
      </c>
      <c r="CY13" t="str">
        <f>IF(Table4[[#This Row],[Column101]]=0,"",Table4[Column101])</f>
        <v/>
      </c>
      <c r="CZ13" t="str">
        <f>IF(Table4[[#This Row],[Column102]]=0,"",Table4[Column102])</f>
        <v/>
      </c>
      <c r="DA13" t="str">
        <f>IF(Table4[[#This Row],[Column103]]=0,"",Table4[Column103])</f>
        <v/>
      </c>
      <c r="DB13" t="str">
        <f>IF(Table4[[#This Row],[Column104]]=0,"",Table4[Column104])</f>
        <v/>
      </c>
      <c r="DC13" t="str">
        <f>IF(Table4[[#This Row],[Column105]]=0,"",Table4[Column105])</f>
        <v/>
      </c>
      <c r="DD13" t="str">
        <f>IF(Table4[[#This Row],[Column106]]=0,"",Table4[Column106])</f>
        <v/>
      </c>
      <c r="DE13" t="str">
        <f>IF(Table4[[#This Row],[Column107]]=0,"",Table4[Column107])</f>
        <v/>
      </c>
      <c r="DF13" t="str">
        <f>IF(Table4[[#This Row],[Column108]]=0,"",Table4[Column108])</f>
        <v/>
      </c>
      <c r="DG13" t="str">
        <f>IF(Table4[[#This Row],[Column109]]=0,"",Table4[Column109])</f>
        <v/>
      </c>
      <c r="DH13" t="str">
        <f>IF(Table4[[#This Row],[Column110]]=0,"",Table4[Column110])</f>
        <v/>
      </c>
      <c r="DI13" t="str">
        <f>IF(Table4[[#This Row],[Column111]]=0,"",Table4[Column111])</f>
        <v/>
      </c>
      <c r="DJ13" t="str">
        <f>IF(Table4[[#This Row],[Column112]]=0,"",Table4[Column112])</f>
        <v/>
      </c>
      <c r="DK13" t="str">
        <f>IF(Table4[[#This Row],[Column113]]=0,"",Table4[Column113])</f>
        <v/>
      </c>
      <c r="DL13" t="str">
        <f>IF(Table4[[#This Row],[Column114]]=0,"",Table4[Column114])</f>
        <v/>
      </c>
      <c r="DM13" t="str">
        <f>IF(Table4[[#This Row],[Column115]]=0,"",Table4[Column115])</f>
        <v/>
      </c>
      <c r="DN13" t="str">
        <f>IF(Table4[[#This Row],[Column116]]=0,"",Table4[Column116])</f>
        <v/>
      </c>
      <c r="DO13" t="str">
        <f>IF(Table4[[#This Row],[Column117]]=0,"",Table4[Column117])</f>
        <v/>
      </c>
      <c r="DP13" t="str">
        <f>IF(Table4[[#This Row],[Column118]]=0,"",Table4[Column118])</f>
        <v/>
      </c>
      <c r="DQ13" t="str">
        <f>IF(Table4[[#This Row],[Column119]]=0,"",Table4[Column119])</f>
        <v/>
      </c>
      <c r="DR13" t="str">
        <f>IF(Table4[[#This Row],[Column120]]=0,"",Table4[Column120])</f>
        <v/>
      </c>
      <c r="DS13" t="str">
        <f>IF(Table4[[#This Row],[Column121]]=0,"",Table4[Column121])</f>
        <v/>
      </c>
      <c r="DT13" t="str">
        <f>IF(Table4[[#This Row],[Column122]]=0,"",Table4[Column122])</f>
        <v/>
      </c>
      <c r="DU13" t="str">
        <f>IF(Table4[[#This Row],[Column123]]=0,"",Table4[Column123])</f>
        <v/>
      </c>
      <c r="DV13" t="str">
        <f>IF(Table4[[#This Row],[Column124]]=0,"",Table4[Column124])</f>
        <v/>
      </c>
      <c r="DW13" t="str">
        <f>IF(Table4[[#This Row],[Column125]]=0,"",Table4[Column125])</f>
        <v/>
      </c>
      <c r="DX13" t="str">
        <f>IF(Table4[[#This Row],[Column126]]=0,"",Table4[Column126])</f>
        <v/>
      </c>
      <c r="DY13" t="str">
        <f>IF(Table4[[#This Row],[Column127]]=0,"",Table4[Column127])</f>
        <v/>
      </c>
      <c r="DZ13" t="str">
        <f>IF(Table4[[#This Row],[Column128]]=0,"",Table4[Column128])</f>
        <v/>
      </c>
      <c r="EA13" t="str">
        <f>IF(Table4[[#This Row],[Column129]]=0,"",Table4[Column129])</f>
        <v/>
      </c>
      <c r="EB13" t="str">
        <f>IF(Table4[[#This Row],[Column130]]=0,"",Table4[Column130])</f>
        <v/>
      </c>
      <c r="EC13" t="str">
        <f>IF(Table4[[#This Row],[Column131]]=0,"",Table4[Column131])</f>
        <v/>
      </c>
      <c r="ED13" t="str">
        <f>IF(Table4[[#This Row],[Column132]]=0,"",Table4[Column132])</f>
        <v/>
      </c>
      <c r="EE13" t="str">
        <f>IF(Table4[[#This Row],[Column133]]=0,"",Table4[Column133])</f>
        <v/>
      </c>
      <c r="EF13" t="str">
        <f>IF(Table4[[#This Row],[Column134]]=0,"",Table4[Column134])</f>
        <v/>
      </c>
      <c r="EG13" t="str">
        <f>IF(Table4[[#This Row],[Column135]]=0,"",Table4[Column135])</f>
        <v/>
      </c>
      <c r="EH13" t="str">
        <f>IF(Table4[[#This Row],[Column136]]=0,"",Table4[Column136])</f>
        <v/>
      </c>
      <c r="EI13" t="str">
        <f>IF(Table4[[#This Row],[Column137]]=0,"",Table4[Column137])</f>
        <v/>
      </c>
      <c r="EJ13" t="str">
        <f>IF(Table4[[#This Row],[Column138]]=0,"",Table4[Column138])</f>
        <v/>
      </c>
      <c r="EK13" t="str">
        <f>IF(Table4[[#This Row],[Column139]]=0,"",Table4[Column139])</f>
        <v/>
      </c>
      <c r="EL13" t="str">
        <f>IF(Table4[[#This Row],[Column140]]=0,"",Table4[Column140])</f>
        <v/>
      </c>
      <c r="EM13" t="str">
        <f>IF(Table4[[#This Row],[Column141]]=0,"",Table4[Column141])</f>
        <v/>
      </c>
      <c r="EN13" t="str">
        <f>IF(Table4[[#This Row],[Column142]]=0,"",Table4[Column142])</f>
        <v/>
      </c>
      <c r="EO13" t="str">
        <f>IF(Table4[[#This Row],[Column143]]=0,"",Table4[Column143])</f>
        <v/>
      </c>
      <c r="EP13" t="str">
        <f>IF(Table4[[#This Row],[Column144]]=0,"",Table4[Column144])</f>
        <v/>
      </c>
      <c r="EQ13" t="str">
        <f>IF(Table4[[#This Row],[Column145]]=0,"",Table4[Column145])</f>
        <v/>
      </c>
      <c r="ER13" t="str">
        <f>IF(Table4[[#This Row],[Column146]]=0,"",Table4[Column146])</f>
        <v/>
      </c>
      <c r="ES13" t="str">
        <f>IF(Table4[[#This Row],[Column147]]=0,"",Table4[Column147])</f>
        <v/>
      </c>
      <c r="ET13" t="str">
        <f>IF(Table4[[#This Row],[Column148]]=0,"",Table4[Column148])</f>
        <v/>
      </c>
      <c r="EU13" t="str">
        <f>IF(Table4[[#This Row],[Column149]]=0,"",Table4[Column149])</f>
        <v/>
      </c>
      <c r="EV13" t="str">
        <f>IF(Table4[[#This Row],[Column150]]=0,"",Table4[Column150])</f>
        <v/>
      </c>
      <c r="EW13" t="str">
        <f>IF(Table4[[#This Row],[Column151]]=0,"",Table4[Column151])</f>
        <v/>
      </c>
      <c r="EX13" t="str">
        <f>IF(Table4[[#This Row],[Column152]]=0,"",Table4[Column152])</f>
        <v/>
      </c>
      <c r="EY13" t="str">
        <f>IF(Table4[[#This Row],[Column153]]=0,"",Table4[Column153])</f>
        <v/>
      </c>
      <c r="EZ13" t="str">
        <f>IF(Table4[[#This Row],[Column154]]=0,"",Table4[Column154])</f>
        <v/>
      </c>
      <c r="FA13" t="str">
        <f>IF(Table4[[#This Row],[Column155]]=0,"",Table4[Column155])</f>
        <v/>
      </c>
      <c r="FB13" t="str">
        <f>IF(Table4[[#This Row],[Column156]]=0,"",Table4[Column156])</f>
        <v/>
      </c>
      <c r="FC13" t="str">
        <f>IF(Table4[[#This Row],[Column157]]=0,"",Table4[Column157])</f>
        <v/>
      </c>
      <c r="FD13" t="str">
        <f>IF(Table4[[#This Row],[Column158]]=0,"",Table4[Column158])</f>
        <v/>
      </c>
      <c r="FE13" t="str">
        <f>IF(Table4[[#This Row],[Column159]]=0,"",Table4[Column159])</f>
        <v/>
      </c>
      <c r="FF13" t="str">
        <f>IF(Table4[[#This Row],[Column160]]=0,"",Table4[Column160])</f>
        <v/>
      </c>
      <c r="FG13" t="str">
        <f>IF(Table4[[#This Row],[Column161]]=0,"",Table4[Column161])</f>
        <v/>
      </c>
      <c r="FH13" t="str">
        <f>IF(Table4[[#This Row],[Column162]]=0,"",Table4[Column162])</f>
        <v/>
      </c>
      <c r="FI13" t="str">
        <f>IF(Table4[[#This Row],[Column163]]=0,"",Table4[Column163])</f>
        <v/>
      </c>
      <c r="FJ13" t="str">
        <f>IF(Table4[[#This Row],[Column164]]=0,"",Table4[Column164])</f>
        <v/>
      </c>
      <c r="FK13" t="str">
        <f>IF(Table4[[#This Row],[Column165]]=0,"",Table4[Column165])</f>
        <v/>
      </c>
      <c r="FL13" t="str">
        <f>IF(Table4[[#This Row],[Column166]]=0,"",Table4[Column166])</f>
        <v/>
      </c>
      <c r="FM13" t="str">
        <f>IF(Table4[[#This Row],[Column167]]=0,"",Table4[Column167])</f>
        <v/>
      </c>
      <c r="FN13" t="str">
        <f>IF(Table4[[#This Row],[Column168]]=0,"",Table4[Column168])</f>
        <v/>
      </c>
      <c r="FO13" t="str">
        <f>IF(Table4[[#This Row],[Column169]]=0,"",Table4[Column169])</f>
        <v/>
      </c>
      <c r="FP13" t="str">
        <f>IF(Table4[[#This Row],[Column170]]=0,"",Table4[Column170])</f>
        <v/>
      </c>
      <c r="FQ13" t="str">
        <f>IF(Table4[[#This Row],[Column171]]=0,"",Table4[Column171])</f>
        <v/>
      </c>
      <c r="FR13" t="str">
        <f>IF(Table4[[#This Row],[Column172]]=0,"",Table4[Column172])</f>
        <v/>
      </c>
      <c r="FS13" t="str">
        <f>IF(Table4[[#This Row],[Column173]]=0,"",Table4[Column173])</f>
        <v/>
      </c>
      <c r="FT13" t="str">
        <f>IF(Table4[[#This Row],[Column174]]=0,"",Table4[Column174])</f>
        <v/>
      </c>
      <c r="FU13" t="str">
        <f>IF(Table4[[#This Row],[Column175]]=0,"",Table4[Column175])</f>
        <v/>
      </c>
      <c r="FV13" t="str">
        <f>IF(Table4[[#This Row],[Column176]]=0,"",Table4[Column176])</f>
        <v/>
      </c>
      <c r="FW13" t="str">
        <f>IF(Table4[[#This Row],[Column177]]=0,"",Table4[Column177])</f>
        <v/>
      </c>
      <c r="FX13" t="str">
        <f>IF(Table4[[#This Row],[Column178]]=0,"",Table4[Column178])</f>
        <v/>
      </c>
      <c r="FY13" t="str">
        <f>IF(Table4[[#This Row],[Column179]]=0,"",Table4[Column179])</f>
        <v/>
      </c>
      <c r="FZ13" t="str">
        <f>IF(Table4[[#This Row],[Column180]]=0,"",Table4[Column180])</f>
        <v/>
      </c>
      <c r="GA13" t="str">
        <f>IF(Table4[[#This Row],[Column181]]=0,"",Table4[Column181])</f>
        <v/>
      </c>
      <c r="GB13" t="str">
        <f>IF(Table4[[#This Row],[Column182]]=0,"",Table4[Column182])</f>
        <v/>
      </c>
      <c r="GC13" t="str">
        <f>IF(Table4[[#This Row],[Column183]]=0,"",Table4[Column183])</f>
        <v/>
      </c>
      <c r="GD13" t="str">
        <f>IF(Table4[[#This Row],[Column184]]=0,"",Table4[Column184])</f>
        <v/>
      </c>
      <c r="GE13" t="str">
        <f>IF(Table4[[#This Row],[Column185]]=0,"",Table4[Column185])</f>
        <v/>
      </c>
      <c r="GF13" t="str">
        <f>IF(Table4[[#This Row],[Column186]]=0,"",Table4[Column186])</f>
        <v/>
      </c>
      <c r="GG13" t="str">
        <f>IF(Table4[[#This Row],[Column187]]=0,"",Table4[Column187])</f>
        <v/>
      </c>
      <c r="GH13" t="str">
        <f>IF(Table4[[#This Row],[Column188]]=0,"",Table4[Column188])</f>
        <v/>
      </c>
      <c r="GI13" t="str">
        <f>IF(Table4[[#This Row],[Column189]]=0,"",Table4[Column189])</f>
        <v/>
      </c>
      <c r="GJ13" t="str">
        <f>IF(Table4[[#This Row],[Column190]]=0,"",Table4[Column190])</f>
        <v/>
      </c>
      <c r="GK13" t="str">
        <f>IF(Table4[[#This Row],[Column191]]=0,"",Table4[Column191])</f>
        <v/>
      </c>
      <c r="GL13" t="str">
        <f>IF(Table4[[#This Row],[Column192]]=0,"",Table4[Column192])</f>
        <v/>
      </c>
      <c r="GM13" t="str">
        <f>IF(Table4[[#This Row],[Column193]]=0,"",Table4[Column193])</f>
        <v/>
      </c>
      <c r="GN13" t="str">
        <f>IF(Table4[[#This Row],[Column194]]=0,"",Table4[Column194])</f>
        <v/>
      </c>
      <c r="GO13" t="str">
        <f>IF(Table4[[#This Row],[Column195]]=0,"",Table4[Column195])</f>
        <v/>
      </c>
      <c r="GP13" t="str">
        <f>IF(Table4[[#This Row],[Column196]]=0,"",Table4[Column196])</f>
        <v/>
      </c>
      <c r="GQ13" t="str">
        <f>IF(Table4[[#This Row],[Column197]]=0,"",Table4[Column197])</f>
        <v/>
      </c>
      <c r="GR13" t="str">
        <f>IF(Table4[[#This Row],[Column198]]=0,"",Table4[Column198])</f>
        <v/>
      </c>
      <c r="GS13" t="str">
        <f>IF(Table4[[#This Row],[Column199]]=0,"",Table4[Column199])</f>
        <v/>
      </c>
      <c r="GT13" t="str">
        <f>IF(Table4[[#This Row],[Column200]]=0,"",Table4[Column200])</f>
        <v/>
      </c>
      <c r="GU13" t="str">
        <f>IF(Table4[[#This Row],[Column201]]=0,"",Table4[Column201])</f>
        <v/>
      </c>
      <c r="GV13" t="str">
        <f>IF(Table4[[#This Row],[Column202]]=0,"",Table4[Column202])</f>
        <v/>
      </c>
      <c r="GW13" t="str">
        <f>IF(Table4[[#This Row],[Column203]]=0,"",Table4[Column203])</f>
        <v/>
      </c>
      <c r="GX13" t="str">
        <f>IF(Table4[[#This Row],[Conversions]]=0,"",Table4[Conversions])</f>
        <v/>
      </c>
      <c r="GY13" s="2" t="e">
        <f>Table434[[#This Row],[Conversions]]*B$2</f>
        <v>#VALUE!</v>
      </c>
      <c r="GZ13">
        <f>SUM(COUNTIF(Table434[[#This Row],[Path]:[Column203]],{"*e*","social"}))</f>
        <v>0</v>
      </c>
      <c r="HA13" t="e">
        <f t="array" ref="HA13">IF(LOOKUP(REPT("Z",255),IF(B13:GW13&lt;&gt;"",B13:GW13),B13:GW13)=A$2,1,0)</f>
        <v>#N/A</v>
      </c>
      <c r="HB13" t="e">
        <f t="array" ref="HB13">IF(LOOKUP(REPT("Z",255),IF(B13:GW13&lt;&gt;"",B13:GW13),B13:GW13)=A$3,1,0)</f>
        <v>#N/A</v>
      </c>
      <c r="HC13" t="e">
        <f t="array" ref="HC13">IF(LOOKUP(REPT("Z",255),IF(B13:GW13&lt;&gt;"",B13:GW13),B13:GW13)=A$4,1,0)</f>
        <v>#N/A</v>
      </c>
      <c r="HD13" t="e">
        <f t="array" ref="HD13">IF(LOOKUP(REPT("Z",255),IF(B13:GW13&lt;&gt;"",B13:GW13),B13:GW13)=A$5,1,0)</f>
        <v>#N/A</v>
      </c>
      <c r="HE13" t="e">
        <f t="array" ref="HE13">IF(LOOKUP(REPT("Z",255),IF(B13:GW13&lt;&gt;"",B13:GW13),B13:GW13)=A$6,1,0)</f>
        <v>#N/A</v>
      </c>
      <c r="HF13" t="e">
        <f t="array" ref="HF13">IF(LOOKUP(REPT("Z",255),IF(B13:GW13&lt;&gt;"",B13:GW13),B13:GW13)=A$7,1,0)</f>
        <v>#N/A</v>
      </c>
      <c r="HG13" s="1">
        <f>COUNTIF(Table434[[#This Row],[Path]:[Column203]],A$2)</f>
        <v>0</v>
      </c>
      <c r="HH13" s="1">
        <f>COUNTIF(Table434[[#This Row],[Path]:[Column203]],A$3)</f>
        <v>0</v>
      </c>
      <c r="HI13" s="1">
        <f>COUNTIF(Table434[[#This Row],[Path]:[Column203]],A$4)</f>
        <v>0</v>
      </c>
      <c r="HJ13" s="5">
        <f>COUNTIF(Table434[[#This Row],[Path]:[Column203]],A$5)</f>
        <v>0</v>
      </c>
      <c r="HK13" s="5">
        <f>COUNTIF(Table434[[#This Row],[Path]:[Column203]],A$6)</f>
        <v>0</v>
      </c>
      <c r="HL13" s="5">
        <f>COUNTIF(Table434[[#This Row],[Path]:[Column203]],A$7)</f>
        <v>0</v>
      </c>
      <c r="HM13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13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13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13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13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13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13" s="4" t="e">
        <f>Table434[[#This Row],[IncrementalOrganic Attribution Ratio]]*Table434[[#This Row],[Total Revenue]]</f>
        <v>#VALUE!</v>
      </c>
      <c r="HT13" s="4" t="e">
        <f>Table434[[#This Row],[BrandIntention Attribution Ratio]]*Table434[[#This Row],[Total Revenue]]</f>
        <v>#VALUE!</v>
      </c>
      <c r="HU13" s="4" t="e">
        <f>Table434[[#This Row],[Incrementalcpc Attribution Ratio]]*Table434[[#This Row],[Total Revenue]]</f>
        <v>#VALUE!</v>
      </c>
      <c r="HV13" s="4" t="e">
        <f>Table434[[#This Row],[Feeds Attribution Ratio]]*Table434[[#This Row],[Total Revenue]]</f>
        <v>#VALUE!</v>
      </c>
      <c r="HW13" s="4" t="e">
        <f>Table434[[#This Row],[Referrals Attribution Ratio]]*Table434[[#This Row],[Total Revenue]]</f>
        <v>#VALUE!</v>
      </c>
      <c r="HX13" s="4" t="e">
        <f>Table434[[#This Row],[Social Attribution Ratio]]*Table434[[#This Row],[Total Revenue]]</f>
        <v>#VALUE!</v>
      </c>
      <c r="HY13" s="18">
        <f>SUM(Table434[[#This Row],[IncrementalOrganic Attribution Ratio]:[Social Attribution Ratio]])</f>
        <v>0</v>
      </c>
    </row>
    <row r="14" spans="1:233" x14ac:dyDescent="0.25">
      <c r="B14" t="str">
        <f>IF(Table4[[#This Row],[Path]]=0,"",Table4[Path])</f>
        <v/>
      </c>
      <c r="C14" t="str">
        <f>IF(Table4[[#This Row],[Column1]]=0,"",Table4[Column1])</f>
        <v/>
      </c>
      <c r="D14" t="str">
        <f>IF(Table4[[#This Row],[Column2]]=0,"",Table4[Column2])</f>
        <v/>
      </c>
      <c r="E14" t="str">
        <f>IF(Table4[[#This Row],[Column3]]=0,"",Table4[Column3])</f>
        <v/>
      </c>
      <c r="F14" t="str">
        <f>IF(Table4[[#This Row],[Column4]]=0,"",Table4[Column4])</f>
        <v/>
      </c>
      <c r="G14" t="str">
        <f>IF(Table4[[#This Row],[Column5]]=0,"",Table4[Column5])</f>
        <v/>
      </c>
      <c r="H14" t="str">
        <f>IF(Table4[[#This Row],[Column6]]=0,"",Table4[Column6])</f>
        <v/>
      </c>
      <c r="I14" t="str">
        <f>IF(Table4[[#This Row],[Column7]]=0,"",Table4[Column7])</f>
        <v/>
      </c>
      <c r="J14" t="str">
        <f>IF(Table4[[#This Row],[Column8]]=0,"",Table4[Column8])</f>
        <v/>
      </c>
      <c r="K14" t="str">
        <f>IF(Table4[[#This Row],[Column9]]=0,"",Table4[Column9])</f>
        <v/>
      </c>
      <c r="L14" t="str">
        <f>IF(Table4[[#This Row],[Column10]]=0,"",Table4[Column10])</f>
        <v/>
      </c>
      <c r="M14" t="str">
        <f>IF(Table4[[#This Row],[Column11]]=0,"",Table4[Column11])</f>
        <v/>
      </c>
      <c r="N14" t="str">
        <f>IF(Table4[[#This Row],[Column12]]=0,"",Table4[Column12])</f>
        <v/>
      </c>
      <c r="O14" t="str">
        <f>IF(Table4[[#This Row],[Column13]]=0,"",Table4[Column13])</f>
        <v/>
      </c>
      <c r="P14" t="str">
        <f>IF(Table4[[#This Row],[Column14]]=0,"",Table4[Column14])</f>
        <v/>
      </c>
      <c r="Q14" t="str">
        <f>IF(Table4[[#This Row],[Column15]]=0,"",Table4[Column15])</f>
        <v/>
      </c>
      <c r="R14" t="str">
        <f>IF(Table4[[#This Row],[Column16]]=0,"",Table4[Column16])</f>
        <v/>
      </c>
      <c r="S14" t="str">
        <f>IF(Table4[[#This Row],[Column17]]=0,"",Table4[Column17])</f>
        <v/>
      </c>
      <c r="T14" t="str">
        <f>IF(Table4[[#This Row],[Column18]]=0,"",Table4[Column18])</f>
        <v/>
      </c>
      <c r="U14" t="str">
        <f>IF(Table4[[#This Row],[Column19]]=0,"",Table4[Column19])</f>
        <v/>
      </c>
      <c r="V14" t="str">
        <f>IF(Table4[[#This Row],[Column20]]=0,"",Table4[Column20])</f>
        <v/>
      </c>
      <c r="W14" t="str">
        <f>IF(Table4[[#This Row],[Column21]]=0,"",Table4[Column21])</f>
        <v/>
      </c>
      <c r="X14" t="str">
        <f>IF(Table4[[#This Row],[Column22]]=0,"",Table4[Column22])</f>
        <v/>
      </c>
      <c r="Y14" t="str">
        <f>IF(Table4[[#This Row],[Column23]]=0,"",Table4[Column23])</f>
        <v/>
      </c>
      <c r="Z14" t="str">
        <f>IF(Table4[[#This Row],[Column24]]=0,"",Table4[Column24])</f>
        <v/>
      </c>
      <c r="AA14" t="str">
        <f>IF(Table4[[#This Row],[Column25]]=0,"",Table4[Column25])</f>
        <v/>
      </c>
      <c r="AB14" t="str">
        <f>IF(Table4[[#This Row],[Column26]]=0,"",Table4[Column26])</f>
        <v/>
      </c>
      <c r="AC14" t="str">
        <f>IF(Table4[[#This Row],[Column27]]=0,"",Table4[Column27])</f>
        <v/>
      </c>
      <c r="AD14" t="str">
        <f>IF(Table4[[#This Row],[Column28]]=0,"",Table4[Column28])</f>
        <v/>
      </c>
      <c r="AE14" t="str">
        <f>IF(Table4[[#This Row],[Column29]]=0,"",Table4[Column29])</f>
        <v/>
      </c>
      <c r="AF14" t="str">
        <f>IF(Table4[[#This Row],[Column30]]=0,"",Table4[Column30])</f>
        <v/>
      </c>
      <c r="AG14" t="str">
        <f>IF(Table4[[#This Row],[Column31]]=0,"",Table4[Column31])</f>
        <v/>
      </c>
      <c r="AH14" t="str">
        <f>IF(Table4[[#This Row],[Column32]]=0,"",Table4[Column32])</f>
        <v/>
      </c>
      <c r="AI14" t="str">
        <f>IF(Table4[[#This Row],[Column33]]=0,"",Table4[Column33])</f>
        <v/>
      </c>
      <c r="AJ14" t="str">
        <f>IF(Table4[[#This Row],[Column34]]=0,"",Table4[Column34])</f>
        <v/>
      </c>
      <c r="AK14" t="str">
        <f>IF(Table4[[#This Row],[Column35]]=0,"",Table4[Column35])</f>
        <v/>
      </c>
      <c r="AL14" t="str">
        <f>IF(Table4[[#This Row],[Column36]]=0,"",Table4[Column36])</f>
        <v/>
      </c>
      <c r="AM14" t="str">
        <f>IF(Table4[[#This Row],[Column37]]=0,"",Table4[Column37])</f>
        <v/>
      </c>
      <c r="AN14" t="str">
        <f>IF(Table4[[#This Row],[Column38]]=0,"",Table4[Column38])</f>
        <v/>
      </c>
      <c r="AO14" t="str">
        <f>IF(Table4[[#This Row],[Column39]]=0,"",Table4[Column39])</f>
        <v/>
      </c>
      <c r="AP14" t="str">
        <f>IF(Table4[[#This Row],[Column40]]=0,"",Table4[Column40])</f>
        <v/>
      </c>
      <c r="AQ14" t="str">
        <f>IF(Table4[[#This Row],[Column41]]=0,"",Table4[Column41])</f>
        <v/>
      </c>
      <c r="AR14" t="str">
        <f>IF(Table4[[#This Row],[Column42]]=0,"",Table4[Column42])</f>
        <v/>
      </c>
      <c r="AS14" t="str">
        <f>IF(Table4[[#This Row],[Column43]]=0,"",Table4[Column43])</f>
        <v/>
      </c>
      <c r="AT14" t="str">
        <f>IF(Table4[[#This Row],[Column44]]=0,"",Table4[Column44])</f>
        <v/>
      </c>
      <c r="AU14" t="str">
        <f>IF(Table4[[#This Row],[Column45]]=0,"",Table4[Column45])</f>
        <v/>
      </c>
      <c r="AV14" t="str">
        <f>IF(Table4[[#This Row],[Column46]]=0,"",Table4[Column46])</f>
        <v/>
      </c>
      <c r="AW14" t="str">
        <f>IF(Table4[[#This Row],[Column47]]=0,"",Table4[Column47])</f>
        <v/>
      </c>
      <c r="AX14" t="str">
        <f>IF(Table4[[#This Row],[Column48]]=0,"",Table4[Column48])</f>
        <v/>
      </c>
      <c r="AY14" t="str">
        <f>IF(Table4[[#This Row],[Column49]]=0,"",Table4[Column49])</f>
        <v/>
      </c>
      <c r="AZ14" t="str">
        <f>IF(Table4[[#This Row],[Column50]]=0,"",Table4[Column50])</f>
        <v/>
      </c>
      <c r="BA14" t="str">
        <f>IF(Table4[[#This Row],[Column51]]=0,"",Table4[Column51])</f>
        <v/>
      </c>
      <c r="BB14" t="str">
        <f>IF(Table4[[#This Row],[Column52]]=0,"",Table4[Column52])</f>
        <v/>
      </c>
      <c r="BC14" t="str">
        <f>IF(Table4[[#This Row],[Column53]]=0,"",Table4[Column53])</f>
        <v/>
      </c>
      <c r="BD14" t="str">
        <f>IF(Table4[[#This Row],[Column54]]=0,"",Table4[Column54])</f>
        <v/>
      </c>
      <c r="BE14" t="str">
        <f>IF(Table4[[#This Row],[Column55]]=0,"",Table4[Column55])</f>
        <v/>
      </c>
      <c r="BF14" t="str">
        <f>IF(Table4[[#This Row],[Column56]]=0,"",Table4[Column56])</f>
        <v/>
      </c>
      <c r="BG14" t="str">
        <f>IF(Table4[[#This Row],[Column57]]=0,"",Table4[Column57])</f>
        <v/>
      </c>
      <c r="BH14" t="str">
        <f>IF(Table4[[#This Row],[Column58]]=0,"",Table4[Column58])</f>
        <v/>
      </c>
      <c r="BI14" t="str">
        <f>IF(Table4[[#This Row],[Column59]]=0,"",Table4[Column59])</f>
        <v/>
      </c>
      <c r="BJ14" t="str">
        <f>IF(Table4[[#This Row],[Column60]]=0,"",Table4[Column60])</f>
        <v/>
      </c>
      <c r="BK14" t="str">
        <f>IF(Table4[[#This Row],[Column61]]=0,"",Table4[Column61])</f>
        <v/>
      </c>
      <c r="BL14" t="str">
        <f>IF(Table4[[#This Row],[Column62]]=0,"",Table4[Column62])</f>
        <v/>
      </c>
      <c r="BM14" t="str">
        <f>IF(Table4[[#This Row],[Column63]]=0,"",Table4[Column63])</f>
        <v/>
      </c>
      <c r="BN14" t="str">
        <f>IF(Table4[[#This Row],[Column64]]=0,"",Table4[Column64])</f>
        <v/>
      </c>
      <c r="BO14" t="str">
        <f>IF(Table4[[#This Row],[Column65]]=0,"",Table4[Column65])</f>
        <v/>
      </c>
      <c r="BP14" t="str">
        <f>IF(Table4[[#This Row],[Column66]]=0,"",Table4[Column66])</f>
        <v/>
      </c>
      <c r="BQ14" t="str">
        <f>IF(Table4[[#This Row],[Column67]]=0,"",Table4[Column67])</f>
        <v/>
      </c>
      <c r="BR14" t="str">
        <f>IF(Table4[[#This Row],[Column68]]=0,"",Table4[Column68])</f>
        <v/>
      </c>
      <c r="BS14" t="str">
        <f>IF(Table4[[#This Row],[Column69]]=0,"",Table4[Column69])</f>
        <v/>
      </c>
      <c r="BT14" t="str">
        <f>IF(Table4[[#This Row],[Column70]]=0,"",Table4[Column70])</f>
        <v/>
      </c>
      <c r="BU14" t="str">
        <f>IF(Table4[[#This Row],[Column71]]=0,"",Table4[Column71])</f>
        <v/>
      </c>
      <c r="BV14" t="str">
        <f>IF(Table4[[#This Row],[Column72]]=0,"",Table4[Column72])</f>
        <v/>
      </c>
      <c r="BW14" t="str">
        <f>IF(Table4[[#This Row],[Column73]]=0,"",Table4[Column73])</f>
        <v/>
      </c>
      <c r="BX14" t="str">
        <f>IF(Table4[[#This Row],[Column74]]=0,"",Table4[Column74])</f>
        <v/>
      </c>
      <c r="BY14" t="str">
        <f>IF(Table4[[#This Row],[Column75]]=0,"",Table4[Column75])</f>
        <v/>
      </c>
      <c r="BZ14" t="str">
        <f>IF(Table4[[#This Row],[Column76]]=0,"",Table4[Column76])</f>
        <v/>
      </c>
      <c r="CA14" t="str">
        <f>IF(Table4[[#This Row],[Column77]]=0,"",Table4[Column77])</f>
        <v/>
      </c>
      <c r="CB14" t="str">
        <f>IF(Table4[[#This Row],[Column78]]=0,"",Table4[Column78])</f>
        <v/>
      </c>
      <c r="CC14" t="str">
        <f>IF(Table4[[#This Row],[Column79]]=0,"",Table4[Column79])</f>
        <v/>
      </c>
      <c r="CD14" t="str">
        <f>IF(Table4[[#This Row],[Column80]]=0,"",Table4[Column80])</f>
        <v/>
      </c>
      <c r="CE14" t="str">
        <f>IF(Table4[[#This Row],[Column81]]=0,"",Table4[Column81])</f>
        <v/>
      </c>
      <c r="CF14" t="str">
        <f>IF(Table4[[#This Row],[Column82]]=0,"",Table4[Column82])</f>
        <v/>
      </c>
      <c r="CG14" t="str">
        <f>IF(Table4[[#This Row],[Column83]]=0,"",Table4[Column83])</f>
        <v/>
      </c>
      <c r="CH14" t="str">
        <f>IF(Table4[[#This Row],[Column84]]=0,"",Table4[Column84])</f>
        <v/>
      </c>
      <c r="CI14" t="str">
        <f>IF(Table4[[#This Row],[Column85]]=0,"",Table4[Column85])</f>
        <v/>
      </c>
      <c r="CJ14" t="str">
        <f>IF(Table4[[#This Row],[Column86]]=0,"",Table4[Column86])</f>
        <v/>
      </c>
      <c r="CK14" t="str">
        <f>IF(Table4[[#This Row],[Column87]]=0,"",Table4[Column87])</f>
        <v/>
      </c>
      <c r="CL14" t="str">
        <f>IF(Table4[[#This Row],[Column88]]=0,"",Table4[Column88])</f>
        <v/>
      </c>
      <c r="CM14" t="str">
        <f>IF(Table4[[#This Row],[Column89]]=0,"",Table4[Column89])</f>
        <v/>
      </c>
      <c r="CN14" t="str">
        <f>IF(Table4[[#This Row],[Column90]]=0,"",Table4[Column90])</f>
        <v/>
      </c>
      <c r="CO14" t="str">
        <f>IF(Table4[[#This Row],[Column91]]=0,"",Table4[Column91])</f>
        <v/>
      </c>
      <c r="CP14" t="str">
        <f>IF(Table4[[#This Row],[Column92]]=0,"",Table4[Column92])</f>
        <v/>
      </c>
      <c r="CQ14" t="str">
        <f>IF(Table4[[#This Row],[Column93]]=0,"",Table4[Column93])</f>
        <v/>
      </c>
      <c r="CR14" t="str">
        <f>IF(Table4[[#This Row],[Column94]]=0,"",Table4[Column94])</f>
        <v/>
      </c>
      <c r="CS14" t="str">
        <f>IF(Table4[[#This Row],[Column95]]=0,"",Table4[Column95])</f>
        <v/>
      </c>
      <c r="CT14" t="str">
        <f>IF(Table4[[#This Row],[Column96]]=0,"",Table4[Column96])</f>
        <v/>
      </c>
      <c r="CU14" t="str">
        <f>IF(Table4[[#This Row],[Column97]]=0,"",Table4[Column97])</f>
        <v/>
      </c>
      <c r="CV14" t="str">
        <f>IF(Table4[[#This Row],[Column98]]=0,"",Table4[Column98])</f>
        <v/>
      </c>
      <c r="CW14" t="str">
        <f>IF(Table4[[#This Row],[Column99]]=0,"",Table4[Column99])</f>
        <v/>
      </c>
      <c r="CX14" t="str">
        <f>IF(Table4[[#This Row],[Column100]]=0,"",Table4[Column100])</f>
        <v/>
      </c>
      <c r="CY14" t="str">
        <f>IF(Table4[[#This Row],[Column101]]=0,"",Table4[Column101])</f>
        <v/>
      </c>
      <c r="CZ14" t="str">
        <f>IF(Table4[[#This Row],[Column102]]=0,"",Table4[Column102])</f>
        <v/>
      </c>
      <c r="DA14" t="str">
        <f>IF(Table4[[#This Row],[Column103]]=0,"",Table4[Column103])</f>
        <v/>
      </c>
      <c r="DB14" t="str">
        <f>IF(Table4[[#This Row],[Column104]]=0,"",Table4[Column104])</f>
        <v/>
      </c>
      <c r="DC14" t="str">
        <f>IF(Table4[[#This Row],[Column105]]=0,"",Table4[Column105])</f>
        <v/>
      </c>
      <c r="DD14" t="str">
        <f>IF(Table4[[#This Row],[Column106]]=0,"",Table4[Column106])</f>
        <v/>
      </c>
      <c r="DE14" t="str">
        <f>IF(Table4[[#This Row],[Column107]]=0,"",Table4[Column107])</f>
        <v/>
      </c>
      <c r="DF14" t="str">
        <f>IF(Table4[[#This Row],[Column108]]=0,"",Table4[Column108])</f>
        <v/>
      </c>
      <c r="DG14" t="str">
        <f>IF(Table4[[#This Row],[Column109]]=0,"",Table4[Column109])</f>
        <v/>
      </c>
      <c r="DH14" t="str">
        <f>IF(Table4[[#This Row],[Column110]]=0,"",Table4[Column110])</f>
        <v/>
      </c>
      <c r="DI14" t="str">
        <f>IF(Table4[[#This Row],[Column111]]=0,"",Table4[Column111])</f>
        <v/>
      </c>
      <c r="DJ14" t="str">
        <f>IF(Table4[[#This Row],[Column112]]=0,"",Table4[Column112])</f>
        <v/>
      </c>
      <c r="DK14" t="str">
        <f>IF(Table4[[#This Row],[Column113]]=0,"",Table4[Column113])</f>
        <v/>
      </c>
      <c r="DL14" t="str">
        <f>IF(Table4[[#This Row],[Column114]]=0,"",Table4[Column114])</f>
        <v/>
      </c>
      <c r="DM14" t="str">
        <f>IF(Table4[[#This Row],[Column115]]=0,"",Table4[Column115])</f>
        <v/>
      </c>
      <c r="DN14" t="str">
        <f>IF(Table4[[#This Row],[Column116]]=0,"",Table4[Column116])</f>
        <v/>
      </c>
      <c r="DO14" t="str">
        <f>IF(Table4[[#This Row],[Column117]]=0,"",Table4[Column117])</f>
        <v/>
      </c>
      <c r="DP14" t="str">
        <f>IF(Table4[[#This Row],[Column118]]=0,"",Table4[Column118])</f>
        <v/>
      </c>
      <c r="DQ14" t="str">
        <f>IF(Table4[[#This Row],[Column119]]=0,"",Table4[Column119])</f>
        <v/>
      </c>
      <c r="DR14" t="str">
        <f>IF(Table4[[#This Row],[Column120]]=0,"",Table4[Column120])</f>
        <v/>
      </c>
      <c r="DS14" t="str">
        <f>IF(Table4[[#This Row],[Column121]]=0,"",Table4[Column121])</f>
        <v/>
      </c>
      <c r="DT14" t="str">
        <f>IF(Table4[[#This Row],[Column122]]=0,"",Table4[Column122])</f>
        <v/>
      </c>
      <c r="DU14" t="str">
        <f>IF(Table4[[#This Row],[Column123]]=0,"",Table4[Column123])</f>
        <v/>
      </c>
      <c r="DV14" t="str">
        <f>IF(Table4[[#This Row],[Column124]]=0,"",Table4[Column124])</f>
        <v/>
      </c>
      <c r="DW14" t="str">
        <f>IF(Table4[[#This Row],[Column125]]=0,"",Table4[Column125])</f>
        <v/>
      </c>
      <c r="DX14" t="str">
        <f>IF(Table4[[#This Row],[Column126]]=0,"",Table4[Column126])</f>
        <v/>
      </c>
      <c r="DY14" t="str">
        <f>IF(Table4[[#This Row],[Column127]]=0,"",Table4[Column127])</f>
        <v/>
      </c>
      <c r="DZ14" t="str">
        <f>IF(Table4[[#This Row],[Column128]]=0,"",Table4[Column128])</f>
        <v/>
      </c>
      <c r="EA14" t="str">
        <f>IF(Table4[[#This Row],[Column129]]=0,"",Table4[Column129])</f>
        <v/>
      </c>
      <c r="EB14" t="str">
        <f>IF(Table4[[#This Row],[Column130]]=0,"",Table4[Column130])</f>
        <v/>
      </c>
      <c r="EC14" t="str">
        <f>IF(Table4[[#This Row],[Column131]]=0,"",Table4[Column131])</f>
        <v/>
      </c>
      <c r="ED14" t="str">
        <f>IF(Table4[[#This Row],[Column132]]=0,"",Table4[Column132])</f>
        <v/>
      </c>
      <c r="EE14" t="str">
        <f>IF(Table4[[#This Row],[Column133]]=0,"",Table4[Column133])</f>
        <v/>
      </c>
      <c r="EF14" t="str">
        <f>IF(Table4[[#This Row],[Column134]]=0,"",Table4[Column134])</f>
        <v/>
      </c>
      <c r="EG14" t="str">
        <f>IF(Table4[[#This Row],[Column135]]=0,"",Table4[Column135])</f>
        <v/>
      </c>
      <c r="EH14" t="str">
        <f>IF(Table4[[#This Row],[Column136]]=0,"",Table4[Column136])</f>
        <v/>
      </c>
      <c r="EI14" t="str">
        <f>IF(Table4[[#This Row],[Column137]]=0,"",Table4[Column137])</f>
        <v/>
      </c>
      <c r="EJ14" t="str">
        <f>IF(Table4[[#This Row],[Column138]]=0,"",Table4[Column138])</f>
        <v/>
      </c>
      <c r="EK14" t="str">
        <f>IF(Table4[[#This Row],[Column139]]=0,"",Table4[Column139])</f>
        <v/>
      </c>
      <c r="EL14" t="str">
        <f>IF(Table4[[#This Row],[Column140]]=0,"",Table4[Column140])</f>
        <v/>
      </c>
      <c r="EM14" t="str">
        <f>IF(Table4[[#This Row],[Column141]]=0,"",Table4[Column141])</f>
        <v/>
      </c>
      <c r="EN14" t="str">
        <f>IF(Table4[[#This Row],[Column142]]=0,"",Table4[Column142])</f>
        <v/>
      </c>
      <c r="EO14" t="str">
        <f>IF(Table4[[#This Row],[Column143]]=0,"",Table4[Column143])</f>
        <v/>
      </c>
      <c r="EP14" t="str">
        <f>IF(Table4[[#This Row],[Column144]]=0,"",Table4[Column144])</f>
        <v/>
      </c>
      <c r="EQ14" t="str">
        <f>IF(Table4[[#This Row],[Column145]]=0,"",Table4[Column145])</f>
        <v/>
      </c>
      <c r="ER14" t="str">
        <f>IF(Table4[[#This Row],[Column146]]=0,"",Table4[Column146])</f>
        <v/>
      </c>
      <c r="ES14" t="str">
        <f>IF(Table4[[#This Row],[Column147]]=0,"",Table4[Column147])</f>
        <v/>
      </c>
      <c r="ET14" t="str">
        <f>IF(Table4[[#This Row],[Column148]]=0,"",Table4[Column148])</f>
        <v/>
      </c>
      <c r="EU14" t="str">
        <f>IF(Table4[[#This Row],[Column149]]=0,"",Table4[Column149])</f>
        <v/>
      </c>
      <c r="EV14" t="str">
        <f>IF(Table4[[#This Row],[Column150]]=0,"",Table4[Column150])</f>
        <v/>
      </c>
      <c r="EW14" t="str">
        <f>IF(Table4[[#This Row],[Column151]]=0,"",Table4[Column151])</f>
        <v/>
      </c>
      <c r="EX14" t="str">
        <f>IF(Table4[[#This Row],[Column152]]=0,"",Table4[Column152])</f>
        <v/>
      </c>
      <c r="EY14" t="str">
        <f>IF(Table4[[#This Row],[Column153]]=0,"",Table4[Column153])</f>
        <v/>
      </c>
      <c r="EZ14" t="str">
        <f>IF(Table4[[#This Row],[Column154]]=0,"",Table4[Column154])</f>
        <v/>
      </c>
      <c r="FA14" t="str">
        <f>IF(Table4[[#This Row],[Column155]]=0,"",Table4[Column155])</f>
        <v/>
      </c>
      <c r="FB14" t="str">
        <f>IF(Table4[[#This Row],[Column156]]=0,"",Table4[Column156])</f>
        <v/>
      </c>
      <c r="FC14" t="str">
        <f>IF(Table4[[#This Row],[Column157]]=0,"",Table4[Column157])</f>
        <v/>
      </c>
      <c r="FD14" t="str">
        <f>IF(Table4[[#This Row],[Column158]]=0,"",Table4[Column158])</f>
        <v/>
      </c>
      <c r="FE14" t="str">
        <f>IF(Table4[[#This Row],[Column159]]=0,"",Table4[Column159])</f>
        <v/>
      </c>
      <c r="FF14" t="str">
        <f>IF(Table4[[#This Row],[Column160]]=0,"",Table4[Column160])</f>
        <v/>
      </c>
      <c r="FG14" t="str">
        <f>IF(Table4[[#This Row],[Column161]]=0,"",Table4[Column161])</f>
        <v/>
      </c>
      <c r="FH14" t="str">
        <f>IF(Table4[[#This Row],[Column162]]=0,"",Table4[Column162])</f>
        <v/>
      </c>
      <c r="FI14" t="str">
        <f>IF(Table4[[#This Row],[Column163]]=0,"",Table4[Column163])</f>
        <v/>
      </c>
      <c r="FJ14" t="str">
        <f>IF(Table4[[#This Row],[Column164]]=0,"",Table4[Column164])</f>
        <v/>
      </c>
      <c r="FK14" t="str">
        <f>IF(Table4[[#This Row],[Column165]]=0,"",Table4[Column165])</f>
        <v/>
      </c>
      <c r="FL14" t="str">
        <f>IF(Table4[[#This Row],[Column166]]=0,"",Table4[Column166])</f>
        <v/>
      </c>
      <c r="FM14" t="str">
        <f>IF(Table4[[#This Row],[Column167]]=0,"",Table4[Column167])</f>
        <v/>
      </c>
      <c r="FN14" t="str">
        <f>IF(Table4[[#This Row],[Column168]]=0,"",Table4[Column168])</f>
        <v/>
      </c>
      <c r="FO14" t="str">
        <f>IF(Table4[[#This Row],[Column169]]=0,"",Table4[Column169])</f>
        <v/>
      </c>
      <c r="FP14" t="str">
        <f>IF(Table4[[#This Row],[Column170]]=0,"",Table4[Column170])</f>
        <v/>
      </c>
      <c r="FQ14" t="str">
        <f>IF(Table4[[#This Row],[Column171]]=0,"",Table4[Column171])</f>
        <v/>
      </c>
      <c r="FR14" t="str">
        <f>IF(Table4[[#This Row],[Column172]]=0,"",Table4[Column172])</f>
        <v/>
      </c>
      <c r="FS14" t="str">
        <f>IF(Table4[[#This Row],[Column173]]=0,"",Table4[Column173])</f>
        <v/>
      </c>
      <c r="FT14" t="str">
        <f>IF(Table4[[#This Row],[Column174]]=0,"",Table4[Column174])</f>
        <v/>
      </c>
      <c r="FU14" t="str">
        <f>IF(Table4[[#This Row],[Column175]]=0,"",Table4[Column175])</f>
        <v/>
      </c>
      <c r="FV14" t="str">
        <f>IF(Table4[[#This Row],[Column176]]=0,"",Table4[Column176])</f>
        <v/>
      </c>
      <c r="FW14" t="str">
        <f>IF(Table4[[#This Row],[Column177]]=0,"",Table4[Column177])</f>
        <v/>
      </c>
      <c r="FX14" t="str">
        <f>IF(Table4[[#This Row],[Column178]]=0,"",Table4[Column178])</f>
        <v/>
      </c>
      <c r="FY14" t="str">
        <f>IF(Table4[[#This Row],[Column179]]=0,"",Table4[Column179])</f>
        <v/>
      </c>
      <c r="FZ14" t="str">
        <f>IF(Table4[[#This Row],[Column180]]=0,"",Table4[Column180])</f>
        <v/>
      </c>
      <c r="GA14" t="str">
        <f>IF(Table4[[#This Row],[Column181]]=0,"",Table4[Column181])</f>
        <v/>
      </c>
      <c r="GB14" t="str">
        <f>IF(Table4[[#This Row],[Column182]]=0,"",Table4[Column182])</f>
        <v/>
      </c>
      <c r="GC14" t="str">
        <f>IF(Table4[[#This Row],[Column183]]=0,"",Table4[Column183])</f>
        <v/>
      </c>
      <c r="GD14" t="str">
        <f>IF(Table4[[#This Row],[Column184]]=0,"",Table4[Column184])</f>
        <v/>
      </c>
      <c r="GE14" t="str">
        <f>IF(Table4[[#This Row],[Column185]]=0,"",Table4[Column185])</f>
        <v/>
      </c>
      <c r="GF14" t="str">
        <f>IF(Table4[[#This Row],[Column186]]=0,"",Table4[Column186])</f>
        <v/>
      </c>
      <c r="GG14" t="str">
        <f>IF(Table4[[#This Row],[Column187]]=0,"",Table4[Column187])</f>
        <v/>
      </c>
      <c r="GH14" t="str">
        <f>IF(Table4[[#This Row],[Column188]]=0,"",Table4[Column188])</f>
        <v/>
      </c>
      <c r="GI14" t="str">
        <f>IF(Table4[[#This Row],[Column189]]=0,"",Table4[Column189])</f>
        <v/>
      </c>
      <c r="GJ14" t="str">
        <f>IF(Table4[[#This Row],[Column190]]=0,"",Table4[Column190])</f>
        <v/>
      </c>
      <c r="GK14" t="str">
        <f>IF(Table4[[#This Row],[Column191]]=0,"",Table4[Column191])</f>
        <v/>
      </c>
      <c r="GL14" t="str">
        <f>IF(Table4[[#This Row],[Column192]]=0,"",Table4[Column192])</f>
        <v/>
      </c>
      <c r="GM14" t="str">
        <f>IF(Table4[[#This Row],[Column193]]=0,"",Table4[Column193])</f>
        <v/>
      </c>
      <c r="GN14" t="str">
        <f>IF(Table4[[#This Row],[Column194]]=0,"",Table4[Column194])</f>
        <v/>
      </c>
      <c r="GO14" t="str">
        <f>IF(Table4[[#This Row],[Column195]]=0,"",Table4[Column195])</f>
        <v/>
      </c>
      <c r="GP14" t="str">
        <f>IF(Table4[[#This Row],[Column196]]=0,"",Table4[Column196])</f>
        <v/>
      </c>
      <c r="GQ14" t="str">
        <f>IF(Table4[[#This Row],[Column197]]=0,"",Table4[Column197])</f>
        <v/>
      </c>
      <c r="GR14" t="str">
        <f>IF(Table4[[#This Row],[Column198]]=0,"",Table4[Column198])</f>
        <v/>
      </c>
      <c r="GS14" t="str">
        <f>IF(Table4[[#This Row],[Column199]]=0,"",Table4[Column199])</f>
        <v/>
      </c>
      <c r="GT14" t="str">
        <f>IF(Table4[[#This Row],[Column200]]=0,"",Table4[Column200])</f>
        <v/>
      </c>
      <c r="GU14" t="str">
        <f>IF(Table4[[#This Row],[Column201]]=0,"",Table4[Column201])</f>
        <v/>
      </c>
      <c r="GV14" t="str">
        <f>IF(Table4[[#This Row],[Column202]]=0,"",Table4[Column202])</f>
        <v/>
      </c>
      <c r="GW14" t="str">
        <f>IF(Table4[[#This Row],[Column203]]=0,"",Table4[Column203])</f>
        <v/>
      </c>
      <c r="GX14" t="str">
        <f>IF(Table4[[#This Row],[Conversions]]=0,"",Table4[Conversions])</f>
        <v/>
      </c>
      <c r="GY14" s="2" t="e">
        <f>Table434[[#This Row],[Conversions]]*B$2</f>
        <v>#VALUE!</v>
      </c>
      <c r="GZ14">
        <f>SUM(COUNTIF(Table434[[#This Row],[Path]:[Column203]],{"*e*","social"}))</f>
        <v>0</v>
      </c>
      <c r="HA14" t="e">
        <f t="array" ref="HA14">IF(LOOKUP(REPT("Z",255),IF(B14:GW14&lt;&gt;"",B14:GW14),B14:GW14)=A$2,1,0)</f>
        <v>#N/A</v>
      </c>
      <c r="HB14" t="e">
        <f t="array" ref="HB14">IF(LOOKUP(REPT("Z",255),IF(B14:GW14&lt;&gt;"",B14:GW14),B14:GW14)=A$3,1,0)</f>
        <v>#N/A</v>
      </c>
      <c r="HC14" t="e">
        <f t="array" ref="HC14">IF(LOOKUP(REPT("Z",255),IF(B14:GW14&lt;&gt;"",B14:GW14),B14:GW14)=A$4,1,0)</f>
        <v>#N/A</v>
      </c>
      <c r="HD14" t="e">
        <f t="array" ref="HD14">IF(LOOKUP(REPT("Z",255),IF(B14:GW14&lt;&gt;"",B14:GW14),B14:GW14)=A$5,1,0)</f>
        <v>#N/A</v>
      </c>
      <c r="HE14" t="e">
        <f t="array" ref="HE14">IF(LOOKUP(REPT("Z",255),IF(B14:GW14&lt;&gt;"",B14:GW14),B14:GW14)=A$6,1,0)</f>
        <v>#N/A</v>
      </c>
      <c r="HF14" t="e">
        <f t="array" ref="HF14">IF(LOOKUP(REPT("Z",255),IF(B14:GW14&lt;&gt;"",B14:GW14),B14:GW14)=A$7,1,0)</f>
        <v>#N/A</v>
      </c>
      <c r="HG14" s="1">
        <f>COUNTIF(Table434[[#This Row],[Path]:[Column203]],A$2)</f>
        <v>0</v>
      </c>
      <c r="HH14" s="1">
        <f>COUNTIF(Table434[[#This Row],[Path]:[Column203]],A$3)</f>
        <v>0</v>
      </c>
      <c r="HI14" s="1">
        <f>COUNTIF(Table434[[#This Row],[Path]:[Column203]],A$4)</f>
        <v>0</v>
      </c>
      <c r="HJ14" s="5">
        <f>COUNTIF(Table434[[#This Row],[Path]:[Column203]],A$5)</f>
        <v>0</v>
      </c>
      <c r="HK14" s="5">
        <f>COUNTIF(Table434[[#This Row],[Path]:[Column203]],A$6)</f>
        <v>0</v>
      </c>
      <c r="HL14" s="5">
        <f>COUNTIF(Table434[[#This Row],[Path]:[Column203]],A$7)</f>
        <v>0</v>
      </c>
      <c r="HM14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14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14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14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14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14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14" s="4" t="e">
        <f>Table434[[#This Row],[IncrementalOrganic Attribution Ratio]]*Table434[[#This Row],[Total Revenue]]</f>
        <v>#VALUE!</v>
      </c>
      <c r="HT14" s="4" t="e">
        <f>Table434[[#This Row],[BrandIntention Attribution Ratio]]*Table434[[#This Row],[Total Revenue]]</f>
        <v>#VALUE!</v>
      </c>
      <c r="HU14" s="4" t="e">
        <f>Table434[[#This Row],[Incrementalcpc Attribution Ratio]]*Table434[[#This Row],[Total Revenue]]</f>
        <v>#VALUE!</v>
      </c>
      <c r="HV14" s="4" t="e">
        <f>Table434[[#This Row],[Feeds Attribution Ratio]]*Table434[[#This Row],[Total Revenue]]</f>
        <v>#VALUE!</v>
      </c>
      <c r="HW14" s="4" t="e">
        <f>Table434[[#This Row],[Referrals Attribution Ratio]]*Table434[[#This Row],[Total Revenue]]</f>
        <v>#VALUE!</v>
      </c>
      <c r="HX14" s="4" t="e">
        <f>Table434[[#This Row],[Social Attribution Ratio]]*Table434[[#This Row],[Total Revenue]]</f>
        <v>#VALUE!</v>
      </c>
      <c r="HY14" s="18">
        <f>SUM(Table434[[#This Row],[IncrementalOrganic Attribution Ratio]:[Social Attribution Ratio]])</f>
        <v>0</v>
      </c>
    </row>
    <row r="15" spans="1:233" x14ac:dyDescent="0.25">
      <c r="B15" t="str">
        <f>IF(Table4[[#This Row],[Path]]=0,"",Table4[Path])</f>
        <v/>
      </c>
      <c r="C15" t="str">
        <f>IF(Table4[[#This Row],[Column1]]=0,"",Table4[Column1])</f>
        <v/>
      </c>
      <c r="D15" t="str">
        <f>IF(Table4[[#This Row],[Column2]]=0,"",Table4[Column2])</f>
        <v/>
      </c>
      <c r="E15" t="str">
        <f>IF(Table4[[#This Row],[Column3]]=0,"",Table4[Column3])</f>
        <v/>
      </c>
      <c r="F15" t="str">
        <f>IF(Table4[[#This Row],[Column4]]=0,"",Table4[Column4])</f>
        <v/>
      </c>
      <c r="G15" t="str">
        <f>IF(Table4[[#This Row],[Column5]]=0,"",Table4[Column5])</f>
        <v/>
      </c>
      <c r="H15" t="str">
        <f>IF(Table4[[#This Row],[Column6]]=0,"",Table4[Column6])</f>
        <v/>
      </c>
      <c r="I15" t="str">
        <f>IF(Table4[[#This Row],[Column7]]=0,"",Table4[Column7])</f>
        <v/>
      </c>
      <c r="J15" t="str">
        <f>IF(Table4[[#This Row],[Column8]]=0,"",Table4[Column8])</f>
        <v/>
      </c>
      <c r="K15" t="str">
        <f>IF(Table4[[#This Row],[Column9]]=0,"",Table4[Column9])</f>
        <v/>
      </c>
      <c r="L15" t="str">
        <f>IF(Table4[[#This Row],[Column10]]=0,"",Table4[Column10])</f>
        <v/>
      </c>
      <c r="M15" t="str">
        <f>IF(Table4[[#This Row],[Column11]]=0,"",Table4[Column11])</f>
        <v/>
      </c>
      <c r="N15" t="str">
        <f>IF(Table4[[#This Row],[Column12]]=0,"",Table4[Column12])</f>
        <v/>
      </c>
      <c r="O15" t="str">
        <f>IF(Table4[[#This Row],[Column13]]=0,"",Table4[Column13])</f>
        <v/>
      </c>
      <c r="P15" t="str">
        <f>IF(Table4[[#This Row],[Column14]]=0,"",Table4[Column14])</f>
        <v/>
      </c>
      <c r="Q15" t="str">
        <f>IF(Table4[[#This Row],[Column15]]=0,"",Table4[Column15])</f>
        <v/>
      </c>
      <c r="R15" t="str">
        <f>IF(Table4[[#This Row],[Column16]]=0,"",Table4[Column16])</f>
        <v/>
      </c>
      <c r="S15" t="str">
        <f>IF(Table4[[#This Row],[Column17]]=0,"",Table4[Column17])</f>
        <v/>
      </c>
      <c r="T15" t="str">
        <f>IF(Table4[[#This Row],[Column18]]=0,"",Table4[Column18])</f>
        <v/>
      </c>
      <c r="U15" t="str">
        <f>IF(Table4[[#This Row],[Column19]]=0,"",Table4[Column19])</f>
        <v/>
      </c>
      <c r="V15" t="str">
        <f>IF(Table4[[#This Row],[Column20]]=0,"",Table4[Column20])</f>
        <v/>
      </c>
      <c r="W15" t="str">
        <f>IF(Table4[[#This Row],[Column21]]=0,"",Table4[Column21])</f>
        <v/>
      </c>
      <c r="X15" t="str">
        <f>IF(Table4[[#This Row],[Column22]]=0,"",Table4[Column22])</f>
        <v/>
      </c>
      <c r="Y15" t="str">
        <f>IF(Table4[[#This Row],[Column23]]=0,"",Table4[Column23])</f>
        <v/>
      </c>
      <c r="Z15" t="str">
        <f>IF(Table4[[#This Row],[Column24]]=0,"",Table4[Column24])</f>
        <v/>
      </c>
      <c r="AA15" t="str">
        <f>IF(Table4[[#This Row],[Column25]]=0,"",Table4[Column25])</f>
        <v/>
      </c>
      <c r="AB15" t="str">
        <f>IF(Table4[[#This Row],[Column26]]=0,"",Table4[Column26])</f>
        <v/>
      </c>
      <c r="AC15" t="str">
        <f>IF(Table4[[#This Row],[Column27]]=0,"",Table4[Column27])</f>
        <v/>
      </c>
      <c r="AD15" t="str">
        <f>IF(Table4[[#This Row],[Column28]]=0,"",Table4[Column28])</f>
        <v/>
      </c>
      <c r="AE15" t="str">
        <f>IF(Table4[[#This Row],[Column29]]=0,"",Table4[Column29])</f>
        <v/>
      </c>
      <c r="AF15" t="str">
        <f>IF(Table4[[#This Row],[Column30]]=0,"",Table4[Column30])</f>
        <v/>
      </c>
      <c r="AG15" t="str">
        <f>IF(Table4[[#This Row],[Column31]]=0,"",Table4[Column31])</f>
        <v/>
      </c>
      <c r="AH15" t="str">
        <f>IF(Table4[[#This Row],[Column32]]=0,"",Table4[Column32])</f>
        <v/>
      </c>
      <c r="AI15" t="str">
        <f>IF(Table4[[#This Row],[Column33]]=0,"",Table4[Column33])</f>
        <v/>
      </c>
      <c r="AJ15" t="str">
        <f>IF(Table4[[#This Row],[Column34]]=0,"",Table4[Column34])</f>
        <v/>
      </c>
      <c r="AK15" t="str">
        <f>IF(Table4[[#This Row],[Column35]]=0,"",Table4[Column35])</f>
        <v/>
      </c>
      <c r="AL15" t="str">
        <f>IF(Table4[[#This Row],[Column36]]=0,"",Table4[Column36])</f>
        <v/>
      </c>
      <c r="AM15" t="str">
        <f>IF(Table4[[#This Row],[Column37]]=0,"",Table4[Column37])</f>
        <v/>
      </c>
      <c r="AN15" t="str">
        <f>IF(Table4[[#This Row],[Column38]]=0,"",Table4[Column38])</f>
        <v/>
      </c>
      <c r="AO15" t="str">
        <f>IF(Table4[[#This Row],[Column39]]=0,"",Table4[Column39])</f>
        <v/>
      </c>
      <c r="AP15" t="str">
        <f>IF(Table4[[#This Row],[Column40]]=0,"",Table4[Column40])</f>
        <v/>
      </c>
      <c r="AQ15" t="str">
        <f>IF(Table4[[#This Row],[Column41]]=0,"",Table4[Column41])</f>
        <v/>
      </c>
      <c r="AR15" t="str">
        <f>IF(Table4[[#This Row],[Column42]]=0,"",Table4[Column42])</f>
        <v/>
      </c>
      <c r="AS15" t="str">
        <f>IF(Table4[[#This Row],[Column43]]=0,"",Table4[Column43])</f>
        <v/>
      </c>
      <c r="AT15" t="str">
        <f>IF(Table4[[#This Row],[Column44]]=0,"",Table4[Column44])</f>
        <v/>
      </c>
      <c r="AU15" t="str">
        <f>IF(Table4[[#This Row],[Column45]]=0,"",Table4[Column45])</f>
        <v/>
      </c>
      <c r="AV15" t="str">
        <f>IF(Table4[[#This Row],[Column46]]=0,"",Table4[Column46])</f>
        <v/>
      </c>
      <c r="AW15" t="str">
        <f>IF(Table4[[#This Row],[Column47]]=0,"",Table4[Column47])</f>
        <v/>
      </c>
      <c r="AX15" t="str">
        <f>IF(Table4[[#This Row],[Column48]]=0,"",Table4[Column48])</f>
        <v/>
      </c>
      <c r="AY15" t="str">
        <f>IF(Table4[[#This Row],[Column49]]=0,"",Table4[Column49])</f>
        <v/>
      </c>
      <c r="AZ15" t="str">
        <f>IF(Table4[[#This Row],[Column50]]=0,"",Table4[Column50])</f>
        <v/>
      </c>
      <c r="BA15" t="str">
        <f>IF(Table4[[#This Row],[Column51]]=0,"",Table4[Column51])</f>
        <v/>
      </c>
      <c r="BB15" t="str">
        <f>IF(Table4[[#This Row],[Column52]]=0,"",Table4[Column52])</f>
        <v/>
      </c>
      <c r="BC15" t="str">
        <f>IF(Table4[[#This Row],[Column53]]=0,"",Table4[Column53])</f>
        <v/>
      </c>
      <c r="BD15" t="str">
        <f>IF(Table4[[#This Row],[Column54]]=0,"",Table4[Column54])</f>
        <v/>
      </c>
      <c r="BE15" t="str">
        <f>IF(Table4[[#This Row],[Column55]]=0,"",Table4[Column55])</f>
        <v/>
      </c>
      <c r="BF15" t="str">
        <f>IF(Table4[[#This Row],[Column56]]=0,"",Table4[Column56])</f>
        <v/>
      </c>
      <c r="BG15" t="str">
        <f>IF(Table4[[#This Row],[Column57]]=0,"",Table4[Column57])</f>
        <v/>
      </c>
      <c r="BH15" t="str">
        <f>IF(Table4[[#This Row],[Column58]]=0,"",Table4[Column58])</f>
        <v/>
      </c>
      <c r="BI15" t="str">
        <f>IF(Table4[[#This Row],[Column59]]=0,"",Table4[Column59])</f>
        <v/>
      </c>
      <c r="BJ15" t="str">
        <f>IF(Table4[[#This Row],[Column60]]=0,"",Table4[Column60])</f>
        <v/>
      </c>
      <c r="BK15" t="str">
        <f>IF(Table4[[#This Row],[Column61]]=0,"",Table4[Column61])</f>
        <v/>
      </c>
      <c r="BL15" t="str">
        <f>IF(Table4[[#This Row],[Column62]]=0,"",Table4[Column62])</f>
        <v/>
      </c>
      <c r="BM15" t="str">
        <f>IF(Table4[[#This Row],[Column63]]=0,"",Table4[Column63])</f>
        <v/>
      </c>
      <c r="BN15" t="str">
        <f>IF(Table4[[#This Row],[Column64]]=0,"",Table4[Column64])</f>
        <v/>
      </c>
      <c r="BO15" t="str">
        <f>IF(Table4[[#This Row],[Column65]]=0,"",Table4[Column65])</f>
        <v/>
      </c>
      <c r="BP15" t="str">
        <f>IF(Table4[[#This Row],[Column66]]=0,"",Table4[Column66])</f>
        <v/>
      </c>
      <c r="BQ15" t="str">
        <f>IF(Table4[[#This Row],[Column67]]=0,"",Table4[Column67])</f>
        <v/>
      </c>
      <c r="BR15" t="str">
        <f>IF(Table4[[#This Row],[Column68]]=0,"",Table4[Column68])</f>
        <v/>
      </c>
      <c r="BS15" t="str">
        <f>IF(Table4[[#This Row],[Column69]]=0,"",Table4[Column69])</f>
        <v/>
      </c>
      <c r="BT15" t="str">
        <f>IF(Table4[[#This Row],[Column70]]=0,"",Table4[Column70])</f>
        <v/>
      </c>
      <c r="BU15" t="str">
        <f>IF(Table4[[#This Row],[Column71]]=0,"",Table4[Column71])</f>
        <v/>
      </c>
      <c r="BV15" t="str">
        <f>IF(Table4[[#This Row],[Column72]]=0,"",Table4[Column72])</f>
        <v/>
      </c>
      <c r="BW15" t="str">
        <f>IF(Table4[[#This Row],[Column73]]=0,"",Table4[Column73])</f>
        <v/>
      </c>
      <c r="BX15" t="str">
        <f>IF(Table4[[#This Row],[Column74]]=0,"",Table4[Column74])</f>
        <v/>
      </c>
      <c r="BY15" t="str">
        <f>IF(Table4[[#This Row],[Column75]]=0,"",Table4[Column75])</f>
        <v/>
      </c>
      <c r="BZ15" t="str">
        <f>IF(Table4[[#This Row],[Column76]]=0,"",Table4[Column76])</f>
        <v/>
      </c>
      <c r="CA15" t="str">
        <f>IF(Table4[[#This Row],[Column77]]=0,"",Table4[Column77])</f>
        <v/>
      </c>
      <c r="CB15" t="str">
        <f>IF(Table4[[#This Row],[Column78]]=0,"",Table4[Column78])</f>
        <v/>
      </c>
      <c r="CC15" t="str">
        <f>IF(Table4[[#This Row],[Column79]]=0,"",Table4[Column79])</f>
        <v/>
      </c>
      <c r="CD15" t="str">
        <f>IF(Table4[[#This Row],[Column80]]=0,"",Table4[Column80])</f>
        <v/>
      </c>
      <c r="CE15" t="str">
        <f>IF(Table4[[#This Row],[Column81]]=0,"",Table4[Column81])</f>
        <v/>
      </c>
      <c r="CF15" t="str">
        <f>IF(Table4[[#This Row],[Column82]]=0,"",Table4[Column82])</f>
        <v/>
      </c>
      <c r="CG15" t="str">
        <f>IF(Table4[[#This Row],[Column83]]=0,"",Table4[Column83])</f>
        <v/>
      </c>
      <c r="CH15" t="str">
        <f>IF(Table4[[#This Row],[Column84]]=0,"",Table4[Column84])</f>
        <v/>
      </c>
      <c r="CI15" t="str">
        <f>IF(Table4[[#This Row],[Column85]]=0,"",Table4[Column85])</f>
        <v/>
      </c>
      <c r="CJ15" t="str">
        <f>IF(Table4[[#This Row],[Column86]]=0,"",Table4[Column86])</f>
        <v/>
      </c>
      <c r="CK15" t="str">
        <f>IF(Table4[[#This Row],[Column87]]=0,"",Table4[Column87])</f>
        <v/>
      </c>
      <c r="CL15" t="str">
        <f>IF(Table4[[#This Row],[Column88]]=0,"",Table4[Column88])</f>
        <v/>
      </c>
      <c r="CM15" t="str">
        <f>IF(Table4[[#This Row],[Column89]]=0,"",Table4[Column89])</f>
        <v/>
      </c>
      <c r="CN15" t="str">
        <f>IF(Table4[[#This Row],[Column90]]=0,"",Table4[Column90])</f>
        <v/>
      </c>
      <c r="CO15" t="str">
        <f>IF(Table4[[#This Row],[Column91]]=0,"",Table4[Column91])</f>
        <v/>
      </c>
      <c r="CP15" t="str">
        <f>IF(Table4[[#This Row],[Column92]]=0,"",Table4[Column92])</f>
        <v/>
      </c>
      <c r="CQ15" t="str">
        <f>IF(Table4[[#This Row],[Column93]]=0,"",Table4[Column93])</f>
        <v/>
      </c>
      <c r="CR15" t="str">
        <f>IF(Table4[[#This Row],[Column94]]=0,"",Table4[Column94])</f>
        <v/>
      </c>
      <c r="CS15" t="str">
        <f>IF(Table4[[#This Row],[Column95]]=0,"",Table4[Column95])</f>
        <v/>
      </c>
      <c r="CT15" t="str">
        <f>IF(Table4[[#This Row],[Column96]]=0,"",Table4[Column96])</f>
        <v/>
      </c>
      <c r="CU15" t="str">
        <f>IF(Table4[[#This Row],[Column97]]=0,"",Table4[Column97])</f>
        <v/>
      </c>
      <c r="CV15" t="str">
        <f>IF(Table4[[#This Row],[Column98]]=0,"",Table4[Column98])</f>
        <v/>
      </c>
      <c r="CW15" t="str">
        <f>IF(Table4[[#This Row],[Column99]]=0,"",Table4[Column99])</f>
        <v/>
      </c>
      <c r="CX15" t="str">
        <f>IF(Table4[[#This Row],[Column100]]=0,"",Table4[Column100])</f>
        <v/>
      </c>
      <c r="CY15" t="str">
        <f>IF(Table4[[#This Row],[Column101]]=0,"",Table4[Column101])</f>
        <v/>
      </c>
      <c r="CZ15" t="str">
        <f>IF(Table4[[#This Row],[Column102]]=0,"",Table4[Column102])</f>
        <v/>
      </c>
      <c r="DA15" t="str">
        <f>IF(Table4[[#This Row],[Column103]]=0,"",Table4[Column103])</f>
        <v/>
      </c>
      <c r="DB15" t="str">
        <f>IF(Table4[[#This Row],[Column104]]=0,"",Table4[Column104])</f>
        <v/>
      </c>
      <c r="DC15" t="str">
        <f>IF(Table4[[#This Row],[Column105]]=0,"",Table4[Column105])</f>
        <v/>
      </c>
      <c r="DD15" t="str">
        <f>IF(Table4[[#This Row],[Column106]]=0,"",Table4[Column106])</f>
        <v/>
      </c>
      <c r="DE15" t="str">
        <f>IF(Table4[[#This Row],[Column107]]=0,"",Table4[Column107])</f>
        <v/>
      </c>
      <c r="DF15" t="str">
        <f>IF(Table4[[#This Row],[Column108]]=0,"",Table4[Column108])</f>
        <v/>
      </c>
      <c r="DG15" t="str">
        <f>IF(Table4[[#This Row],[Column109]]=0,"",Table4[Column109])</f>
        <v/>
      </c>
      <c r="DH15" t="str">
        <f>IF(Table4[[#This Row],[Column110]]=0,"",Table4[Column110])</f>
        <v/>
      </c>
      <c r="DI15" t="str">
        <f>IF(Table4[[#This Row],[Column111]]=0,"",Table4[Column111])</f>
        <v/>
      </c>
      <c r="DJ15" t="str">
        <f>IF(Table4[[#This Row],[Column112]]=0,"",Table4[Column112])</f>
        <v/>
      </c>
      <c r="DK15" t="str">
        <f>IF(Table4[[#This Row],[Column113]]=0,"",Table4[Column113])</f>
        <v/>
      </c>
      <c r="DL15" t="str">
        <f>IF(Table4[[#This Row],[Column114]]=0,"",Table4[Column114])</f>
        <v/>
      </c>
      <c r="DM15" t="str">
        <f>IF(Table4[[#This Row],[Column115]]=0,"",Table4[Column115])</f>
        <v/>
      </c>
      <c r="DN15" t="str">
        <f>IF(Table4[[#This Row],[Column116]]=0,"",Table4[Column116])</f>
        <v/>
      </c>
      <c r="DO15" t="str">
        <f>IF(Table4[[#This Row],[Column117]]=0,"",Table4[Column117])</f>
        <v/>
      </c>
      <c r="DP15" t="str">
        <f>IF(Table4[[#This Row],[Column118]]=0,"",Table4[Column118])</f>
        <v/>
      </c>
      <c r="DQ15" t="str">
        <f>IF(Table4[[#This Row],[Column119]]=0,"",Table4[Column119])</f>
        <v/>
      </c>
      <c r="DR15" t="str">
        <f>IF(Table4[[#This Row],[Column120]]=0,"",Table4[Column120])</f>
        <v/>
      </c>
      <c r="DS15" t="str">
        <f>IF(Table4[[#This Row],[Column121]]=0,"",Table4[Column121])</f>
        <v/>
      </c>
      <c r="DT15" t="str">
        <f>IF(Table4[[#This Row],[Column122]]=0,"",Table4[Column122])</f>
        <v/>
      </c>
      <c r="DU15" t="str">
        <f>IF(Table4[[#This Row],[Column123]]=0,"",Table4[Column123])</f>
        <v/>
      </c>
      <c r="DV15" t="str">
        <f>IF(Table4[[#This Row],[Column124]]=0,"",Table4[Column124])</f>
        <v/>
      </c>
      <c r="DW15" t="str">
        <f>IF(Table4[[#This Row],[Column125]]=0,"",Table4[Column125])</f>
        <v/>
      </c>
      <c r="DX15" t="str">
        <f>IF(Table4[[#This Row],[Column126]]=0,"",Table4[Column126])</f>
        <v/>
      </c>
      <c r="DY15" t="str">
        <f>IF(Table4[[#This Row],[Column127]]=0,"",Table4[Column127])</f>
        <v/>
      </c>
      <c r="DZ15" t="str">
        <f>IF(Table4[[#This Row],[Column128]]=0,"",Table4[Column128])</f>
        <v/>
      </c>
      <c r="EA15" t="str">
        <f>IF(Table4[[#This Row],[Column129]]=0,"",Table4[Column129])</f>
        <v/>
      </c>
      <c r="EB15" t="str">
        <f>IF(Table4[[#This Row],[Column130]]=0,"",Table4[Column130])</f>
        <v/>
      </c>
      <c r="EC15" t="str">
        <f>IF(Table4[[#This Row],[Column131]]=0,"",Table4[Column131])</f>
        <v/>
      </c>
      <c r="ED15" t="str">
        <f>IF(Table4[[#This Row],[Column132]]=0,"",Table4[Column132])</f>
        <v/>
      </c>
      <c r="EE15" t="str">
        <f>IF(Table4[[#This Row],[Column133]]=0,"",Table4[Column133])</f>
        <v/>
      </c>
      <c r="EF15" t="str">
        <f>IF(Table4[[#This Row],[Column134]]=0,"",Table4[Column134])</f>
        <v/>
      </c>
      <c r="EG15" t="str">
        <f>IF(Table4[[#This Row],[Column135]]=0,"",Table4[Column135])</f>
        <v/>
      </c>
      <c r="EH15" t="str">
        <f>IF(Table4[[#This Row],[Column136]]=0,"",Table4[Column136])</f>
        <v/>
      </c>
      <c r="EI15" t="str">
        <f>IF(Table4[[#This Row],[Column137]]=0,"",Table4[Column137])</f>
        <v/>
      </c>
      <c r="EJ15" t="str">
        <f>IF(Table4[[#This Row],[Column138]]=0,"",Table4[Column138])</f>
        <v/>
      </c>
      <c r="EK15" t="str">
        <f>IF(Table4[[#This Row],[Column139]]=0,"",Table4[Column139])</f>
        <v/>
      </c>
      <c r="EL15" t="str">
        <f>IF(Table4[[#This Row],[Column140]]=0,"",Table4[Column140])</f>
        <v/>
      </c>
      <c r="EM15" t="str">
        <f>IF(Table4[[#This Row],[Column141]]=0,"",Table4[Column141])</f>
        <v/>
      </c>
      <c r="EN15" t="str">
        <f>IF(Table4[[#This Row],[Column142]]=0,"",Table4[Column142])</f>
        <v/>
      </c>
      <c r="EO15" t="str">
        <f>IF(Table4[[#This Row],[Column143]]=0,"",Table4[Column143])</f>
        <v/>
      </c>
      <c r="EP15" t="str">
        <f>IF(Table4[[#This Row],[Column144]]=0,"",Table4[Column144])</f>
        <v/>
      </c>
      <c r="EQ15" t="str">
        <f>IF(Table4[[#This Row],[Column145]]=0,"",Table4[Column145])</f>
        <v/>
      </c>
      <c r="ER15" t="str">
        <f>IF(Table4[[#This Row],[Column146]]=0,"",Table4[Column146])</f>
        <v/>
      </c>
      <c r="ES15" t="str">
        <f>IF(Table4[[#This Row],[Column147]]=0,"",Table4[Column147])</f>
        <v/>
      </c>
      <c r="ET15" t="str">
        <f>IF(Table4[[#This Row],[Column148]]=0,"",Table4[Column148])</f>
        <v/>
      </c>
      <c r="EU15" t="str">
        <f>IF(Table4[[#This Row],[Column149]]=0,"",Table4[Column149])</f>
        <v/>
      </c>
      <c r="EV15" t="str">
        <f>IF(Table4[[#This Row],[Column150]]=0,"",Table4[Column150])</f>
        <v/>
      </c>
      <c r="EW15" t="str">
        <f>IF(Table4[[#This Row],[Column151]]=0,"",Table4[Column151])</f>
        <v/>
      </c>
      <c r="EX15" t="str">
        <f>IF(Table4[[#This Row],[Column152]]=0,"",Table4[Column152])</f>
        <v/>
      </c>
      <c r="EY15" t="str">
        <f>IF(Table4[[#This Row],[Column153]]=0,"",Table4[Column153])</f>
        <v/>
      </c>
      <c r="EZ15" t="str">
        <f>IF(Table4[[#This Row],[Column154]]=0,"",Table4[Column154])</f>
        <v/>
      </c>
      <c r="FA15" t="str">
        <f>IF(Table4[[#This Row],[Column155]]=0,"",Table4[Column155])</f>
        <v/>
      </c>
      <c r="FB15" t="str">
        <f>IF(Table4[[#This Row],[Column156]]=0,"",Table4[Column156])</f>
        <v/>
      </c>
      <c r="FC15" t="str">
        <f>IF(Table4[[#This Row],[Column157]]=0,"",Table4[Column157])</f>
        <v/>
      </c>
      <c r="FD15" t="str">
        <f>IF(Table4[[#This Row],[Column158]]=0,"",Table4[Column158])</f>
        <v/>
      </c>
      <c r="FE15" t="str">
        <f>IF(Table4[[#This Row],[Column159]]=0,"",Table4[Column159])</f>
        <v/>
      </c>
      <c r="FF15" t="str">
        <f>IF(Table4[[#This Row],[Column160]]=0,"",Table4[Column160])</f>
        <v/>
      </c>
      <c r="FG15" t="str">
        <f>IF(Table4[[#This Row],[Column161]]=0,"",Table4[Column161])</f>
        <v/>
      </c>
      <c r="FH15" t="str">
        <f>IF(Table4[[#This Row],[Column162]]=0,"",Table4[Column162])</f>
        <v/>
      </c>
      <c r="FI15" t="str">
        <f>IF(Table4[[#This Row],[Column163]]=0,"",Table4[Column163])</f>
        <v/>
      </c>
      <c r="FJ15" t="str">
        <f>IF(Table4[[#This Row],[Column164]]=0,"",Table4[Column164])</f>
        <v/>
      </c>
      <c r="FK15" t="str">
        <f>IF(Table4[[#This Row],[Column165]]=0,"",Table4[Column165])</f>
        <v/>
      </c>
      <c r="FL15" t="str">
        <f>IF(Table4[[#This Row],[Column166]]=0,"",Table4[Column166])</f>
        <v/>
      </c>
      <c r="FM15" t="str">
        <f>IF(Table4[[#This Row],[Column167]]=0,"",Table4[Column167])</f>
        <v/>
      </c>
      <c r="FN15" t="str">
        <f>IF(Table4[[#This Row],[Column168]]=0,"",Table4[Column168])</f>
        <v/>
      </c>
      <c r="FO15" t="str">
        <f>IF(Table4[[#This Row],[Column169]]=0,"",Table4[Column169])</f>
        <v/>
      </c>
      <c r="FP15" t="str">
        <f>IF(Table4[[#This Row],[Column170]]=0,"",Table4[Column170])</f>
        <v/>
      </c>
      <c r="FQ15" t="str">
        <f>IF(Table4[[#This Row],[Column171]]=0,"",Table4[Column171])</f>
        <v/>
      </c>
      <c r="FR15" t="str">
        <f>IF(Table4[[#This Row],[Column172]]=0,"",Table4[Column172])</f>
        <v/>
      </c>
      <c r="FS15" t="str">
        <f>IF(Table4[[#This Row],[Column173]]=0,"",Table4[Column173])</f>
        <v/>
      </c>
      <c r="FT15" t="str">
        <f>IF(Table4[[#This Row],[Column174]]=0,"",Table4[Column174])</f>
        <v/>
      </c>
      <c r="FU15" t="str">
        <f>IF(Table4[[#This Row],[Column175]]=0,"",Table4[Column175])</f>
        <v/>
      </c>
      <c r="FV15" t="str">
        <f>IF(Table4[[#This Row],[Column176]]=0,"",Table4[Column176])</f>
        <v/>
      </c>
      <c r="FW15" t="str">
        <f>IF(Table4[[#This Row],[Column177]]=0,"",Table4[Column177])</f>
        <v/>
      </c>
      <c r="FX15" t="str">
        <f>IF(Table4[[#This Row],[Column178]]=0,"",Table4[Column178])</f>
        <v/>
      </c>
      <c r="FY15" t="str">
        <f>IF(Table4[[#This Row],[Column179]]=0,"",Table4[Column179])</f>
        <v/>
      </c>
      <c r="FZ15" t="str">
        <f>IF(Table4[[#This Row],[Column180]]=0,"",Table4[Column180])</f>
        <v/>
      </c>
      <c r="GA15" t="str">
        <f>IF(Table4[[#This Row],[Column181]]=0,"",Table4[Column181])</f>
        <v/>
      </c>
      <c r="GB15" t="str">
        <f>IF(Table4[[#This Row],[Column182]]=0,"",Table4[Column182])</f>
        <v/>
      </c>
      <c r="GC15" t="str">
        <f>IF(Table4[[#This Row],[Column183]]=0,"",Table4[Column183])</f>
        <v/>
      </c>
      <c r="GD15" t="str">
        <f>IF(Table4[[#This Row],[Column184]]=0,"",Table4[Column184])</f>
        <v/>
      </c>
      <c r="GE15" t="str">
        <f>IF(Table4[[#This Row],[Column185]]=0,"",Table4[Column185])</f>
        <v/>
      </c>
      <c r="GF15" t="str">
        <f>IF(Table4[[#This Row],[Column186]]=0,"",Table4[Column186])</f>
        <v/>
      </c>
      <c r="GG15" t="str">
        <f>IF(Table4[[#This Row],[Column187]]=0,"",Table4[Column187])</f>
        <v/>
      </c>
      <c r="GH15" t="str">
        <f>IF(Table4[[#This Row],[Column188]]=0,"",Table4[Column188])</f>
        <v/>
      </c>
      <c r="GI15" t="str">
        <f>IF(Table4[[#This Row],[Column189]]=0,"",Table4[Column189])</f>
        <v/>
      </c>
      <c r="GJ15" t="str">
        <f>IF(Table4[[#This Row],[Column190]]=0,"",Table4[Column190])</f>
        <v/>
      </c>
      <c r="GK15" t="str">
        <f>IF(Table4[[#This Row],[Column191]]=0,"",Table4[Column191])</f>
        <v/>
      </c>
      <c r="GL15" t="str">
        <f>IF(Table4[[#This Row],[Column192]]=0,"",Table4[Column192])</f>
        <v/>
      </c>
      <c r="GM15" t="str">
        <f>IF(Table4[[#This Row],[Column193]]=0,"",Table4[Column193])</f>
        <v/>
      </c>
      <c r="GN15" t="str">
        <f>IF(Table4[[#This Row],[Column194]]=0,"",Table4[Column194])</f>
        <v/>
      </c>
      <c r="GO15" t="str">
        <f>IF(Table4[[#This Row],[Column195]]=0,"",Table4[Column195])</f>
        <v/>
      </c>
      <c r="GP15" t="str">
        <f>IF(Table4[[#This Row],[Column196]]=0,"",Table4[Column196])</f>
        <v/>
      </c>
      <c r="GQ15" t="str">
        <f>IF(Table4[[#This Row],[Column197]]=0,"",Table4[Column197])</f>
        <v/>
      </c>
      <c r="GR15" t="str">
        <f>IF(Table4[[#This Row],[Column198]]=0,"",Table4[Column198])</f>
        <v/>
      </c>
      <c r="GS15" t="str">
        <f>IF(Table4[[#This Row],[Column199]]=0,"",Table4[Column199])</f>
        <v/>
      </c>
      <c r="GT15" t="str">
        <f>IF(Table4[[#This Row],[Column200]]=0,"",Table4[Column200])</f>
        <v/>
      </c>
      <c r="GU15" t="str">
        <f>IF(Table4[[#This Row],[Column201]]=0,"",Table4[Column201])</f>
        <v/>
      </c>
      <c r="GV15" t="str">
        <f>IF(Table4[[#This Row],[Column202]]=0,"",Table4[Column202])</f>
        <v/>
      </c>
      <c r="GW15" t="str">
        <f>IF(Table4[[#This Row],[Column203]]=0,"",Table4[Column203])</f>
        <v/>
      </c>
      <c r="GX15" t="str">
        <f>IF(Table4[[#This Row],[Conversions]]=0,"",Table4[Conversions])</f>
        <v/>
      </c>
      <c r="GY15" s="2" t="e">
        <f>Table434[[#This Row],[Conversions]]*B$2</f>
        <v>#VALUE!</v>
      </c>
      <c r="GZ15">
        <f>SUM(COUNTIF(Table434[[#This Row],[Path]:[Column203]],{"*e*","social"}))</f>
        <v>0</v>
      </c>
      <c r="HA15" t="e">
        <f t="array" ref="HA15">IF(LOOKUP(REPT("Z",255),IF(B15:GW15&lt;&gt;"",B15:GW15),B15:GW15)=A$2,1,0)</f>
        <v>#N/A</v>
      </c>
      <c r="HB15" t="e">
        <f t="array" ref="HB15">IF(LOOKUP(REPT("Z",255),IF(B15:GW15&lt;&gt;"",B15:GW15),B15:GW15)=A$3,1,0)</f>
        <v>#N/A</v>
      </c>
      <c r="HC15" t="e">
        <f t="array" ref="HC15">IF(LOOKUP(REPT("Z",255),IF(B15:GW15&lt;&gt;"",B15:GW15),B15:GW15)=A$4,1,0)</f>
        <v>#N/A</v>
      </c>
      <c r="HD15" t="e">
        <f t="array" ref="HD15">IF(LOOKUP(REPT("Z",255),IF(B15:GW15&lt;&gt;"",B15:GW15),B15:GW15)=A$5,1,0)</f>
        <v>#N/A</v>
      </c>
      <c r="HE15" t="e">
        <f t="array" ref="HE15">IF(LOOKUP(REPT("Z",255),IF(B15:GW15&lt;&gt;"",B15:GW15),B15:GW15)=A$6,1,0)</f>
        <v>#N/A</v>
      </c>
      <c r="HF15" t="e">
        <f t="array" ref="HF15">IF(LOOKUP(REPT("Z",255),IF(B15:GW15&lt;&gt;"",B15:GW15),B15:GW15)=A$7,1,0)</f>
        <v>#N/A</v>
      </c>
      <c r="HG15" s="1">
        <f>COUNTIF(Table434[[#This Row],[Path]:[Column203]],A$2)</f>
        <v>0</v>
      </c>
      <c r="HH15" s="1">
        <f>COUNTIF(Table434[[#This Row],[Path]:[Column203]],A$3)</f>
        <v>0</v>
      </c>
      <c r="HI15" s="1">
        <f>COUNTIF(Table434[[#This Row],[Path]:[Column203]],A$4)</f>
        <v>0</v>
      </c>
      <c r="HJ15" s="5">
        <f>COUNTIF(Table434[[#This Row],[Path]:[Column203]],A$5)</f>
        <v>0</v>
      </c>
      <c r="HK15" s="5">
        <f>COUNTIF(Table434[[#This Row],[Path]:[Column203]],A$6)</f>
        <v>0</v>
      </c>
      <c r="HL15" s="5">
        <f>COUNTIF(Table434[[#This Row],[Path]:[Column203]],A$7)</f>
        <v>0</v>
      </c>
      <c r="HM15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15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15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15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15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15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15" s="4" t="e">
        <f>Table434[[#This Row],[IncrementalOrganic Attribution Ratio]]*Table434[[#This Row],[Total Revenue]]</f>
        <v>#VALUE!</v>
      </c>
      <c r="HT15" s="4" t="e">
        <f>Table434[[#This Row],[BrandIntention Attribution Ratio]]*Table434[[#This Row],[Total Revenue]]</f>
        <v>#VALUE!</v>
      </c>
      <c r="HU15" s="4" t="e">
        <f>Table434[[#This Row],[Incrementalcpc Attribution Ratio]]*Table434[[#This Row],[Total Revenue]]</f>
        <v>#VALUE!</v>
      </c>
      <c r="HV15" s="4" t="e">
        <f>Table434[[#This Row],[Feeds Attribution Ratio]]*Table434[[#This Row],[Total Revenue]]</f>
        <v>#VALUE!</v>
      </c>
      <c r="HW15" s="4" t="e">
        <f>Table434[[#This Row],[Referrals Attribution Ratio]]*Table434[[#This Row],[Total Revenue]]</f>
        <v>#VALUE!</v>
      </c>
      <c r="HX15" s="4" t="e">
        <f>Table434[[#This Row],[Social Attribution Ratio]]*Table434[[#This Row],[Total Revenue]]</f>
        <v>#VALUE!</v>
      </c>
      <c r="HY15" s="18">
        <f>SUM(Table434[[#This Row],[IncrementalOrganic Attribution Ratio]:[Social Attribution Ratio]])</f>
        <v>0</v>
      </c>
    </row>
    <row r="16" spans="1:233" x14ac:dyDescent="0.25">
      <c r="B16" t="str">
        <f>IF(Table4[[#This Row],[Path]]=0,"",Table4[Path])</f>
        <v/>
      </c>
      <c r="C16" t="str">
        <f>IF(Table4[[#This Row],[Column1]]=0,"",Table4[Column1])</f>
        <v/>
      </c>
      <c r="D16" t="str">
        <f>IF(Table4[[#This Row],[Column2]]=0,"",Table4[Column2])</f>
        <v/>
      </c>
      <c r="E16" t="str">
        <f>IF(Table4[[#This Row],[Column3]]=0,"",Table4[Column3])</f>
        <v/>
      </c>
      <c r="F16" t="str">
        <f>IF(Table4[[#This Row],[Column4]]=0,"",Table4[Column4])</f>
        <v/>
      </c>
      <c r="G16" t="str">
        <f>IF(Table4[[#This Row],[Column5]]=0,"",Table4[Column5])</f>
        <v/>
      </c>
      <c r="H16" t="str">
        <f>IF(Table4[[#This Row],[Column6]]=0,"",Table4[Column6])</f>
        <v/>
      </c>
      <c r="I16" t="str">
        <f>IF(Table4[[#This Row],[Column7]]=0,"",Table4[Column7])</f>
        <v/>
      </c>
      <c r="J16" t="str">
        <f>IF(Table4[[#This Row],[Column8]]=0,"",Table4[Column8])</f>
        <v/>
      </c>
      <c r="K16" t="str">
        <f>IF(Table4[[#This Row],[Column9]]=0,"",Table4[Column9])</f>
        <v/>
      </c>
      <c r="L16" t="str">
        <f>IF(Table4[[#This Row],[Column10]]=0,"",Table4[Column10])</f>
        <v/>
      </c>
      <c r="M16" t="str">
        <f>IF(Table4[[#This Row],[Column11]]=0,"",Table4[Column11])</f>
        <v/>
      </c>
      <c r="N16" t="str">
        <f>IF(Table4[[#This Row],[Column12]]=0,"",Table4[Column12])</f>
        <v/>
      </c>
      <c r="O16" t="str">
        <f>IF(Table4[[#This Row],[Column13]]=0,"",Table4[Column13])</f>
        <v/>
      </c>
      <c r="P16" t="str">
        <f>IF(Table4[[#This Row],[Column14]]=0,"",Table4[Column14])</f>
        <v/>
      </c>
      <c r="Q16" t="str">
        <f>IF(Table4[[#This Row],[Column15]]=0,"",Table4[Column15])</f>
        <v/>
      </c>
      <c r="R16" t="str">
        <f>IF(Table4[[#This Row],[Column16]]=0,"",Table4[Column16])</f>
        <v/>
      </c>
      <c r="S16" t="str">
        <f>IF(Table4[[#This Row],[Column17]]=0,"",Table4[Column17])</f>
        <v/>
      </c>
      <c r="T16" t="str">
        <f>IF(Table4[[#This Row],[Column18]]=0,"",Table4[Column18])</f>
        <v/>
      </c>
      <c r="U16" t="str">
        <f>IF(Table4[[#This Row],[Column19]]=0,"",Table4[Column19])</f>
        <v/>
      </c>
      <c r="V16" t="str">
        <f>IF(Table4[[#This Row],[Column20]]=0,"",Table4[Column20])</f>
        <v/>
      </c>
      <c r="W16" t="str">
        <f>IF(Table4[[#This Row],[Column21]]=0,"",Table4[Column21])</f>
        <v/>
      </c>
      <c r="X16" t="str">
        <f>IF(Table4[[#This Row],[Column22]]=0,"",Table4[Column22])</f>
        <v/>
      </c>
      <c r="Y16" t="str">
        <f>IF(Table4[[#This Row],[Column23]]=0,"",Table4[Column23])</f>
        <v/>
      </c>
      <c r="Z16" t="str">
        <f>IF(Table4[[#This Row],[Column24]]=0,"",Table4[Column24])</f>
        <v/>
      </c>
      <c r="AA16" t="str">
        <f>IF(Table4[[#This Row],[Column25]]=0,"",Table4[Column25])</f>
        <v/>
      </c>
      <c r="AB16" t="str">
        <f>IF(Table4[[#This Row],[Column26]]=0,"",Table4[Column26])</f>
        <v/>
      </c>
      <c r="AC16" t="str">
        <f>IF(Table4[[#This Row],[Column27]]=0,"",Table4[Column27])</f>
        <v/>
      </c>
      <c r="AD16" t="str">
        <f>IF(Table4[[#This Row],[Column28]]=0,"",Table4[Column28])</f>
        <v/>
      </c>
      <c r="AE16" t="str">
        <f>IF(Table4[[#This Row],[Column29]]=0,"",Table4[Column29])</f>
        <v/>
      </c>
      <c r="AF16" t="str">
        <f>IF(Table4[[#This Row],[Column30]]=0,"",Table4[Column30])</f>
        <v/>
      </c>
      <c r="AG16" t="str">
        <f>IF(Table4[[#This Row],[Column31]]=0,"",Table4[Column31])</f>
        <v/>
      </c>
      <c r="AH16" t="str">
        <f>IF(Table4[[#This Row],[Column32]]=0,"",Table4[Column32])</f>
        <v/>
      </c>
      <c r="AI16" t="str">
        <f>IF(Table4[[#This Row],[Column33]]=0,"",Table4[Column33])</f>
        <v/>
      </c>
      <c r="AJ16" t="str">
        <f>IF(Table4[[#This Row],[Column34]]=0,"",Table4[Column34])</f>
        <v/>
      </c>
      <c r="AK16" t="str">
        <f>IF(Table4[[#This Row],[Column35]]=0,"",Table4[Column35])</f>
        <v/>
      </c>
      <c r="AL16" t="str">
        <f>IF(Table4[[#This Row],[Column36]]=0,"",Table4[Column36])</f>
        <v/>
      </c>
      <c r="AM16" t="str">
        <f>IF(Table4[[#This Row],[Column37]]=0,"",Table4[Column37])</f>
        <v/>
      </c>
      <c r="AN16" t="str">
        <f>IF(Table4[[#This Row],[Column38]]=0,"",Table4[Column38])</f>
        <v/>
      </c>
      <c r="AO16" t="str">
        <f>IF(Table4[[#This Row],[Column39]]=0,"",Table4[Column39])</f>
        <v/>
      </c>
      <c r="AP16" t="str">
        <f>IF(Table4[[#This Row],[Column40]]=0,"",Table4[Column40])</f>
        <v/>
      </c>
      <c r="AQ16" t="str">
        <f>IF(Table4[[#This Row],[Column41]]=0,"",Table4[Column41])</f>
        <v/>
      </c>
      <c r="AR16" t="str">
        <f>IF(Table4[[#This Row],[Column42]]=0,"",Table4[Column42])</f>
        <v/>
      </c>
      <c r="AS16" t="str">
        <f>IF(Table4[[#This Row],[Column43]]=0,"",Table4[Column43])</f>
        <v/>
      </c>
      <c r="AT16" t="str">
        <f>IF(Table4[[#This Row],[Column44]]=0,"",Table4[Column44])</f>
        <v/>
      </c>
      <c r="AU16" t="str">
        <f>IF(Table4[[#This Row],[Column45]]=0,"",Table4[Column45])</f>
        <v/>
      </c>
      <c r="AV16" t="str">
        <f>IF(Table4[[#This Row],[Column46]]=0,"",Table4[Column46])</f>
        <v/>
      </c>
      <c r="AW16" t="str">
        <f>IF(Table4[[#This Row],[Column47]]=0,"",Table4[Column47])</f>
        <v/>
      </c>
      <c r="AX16" t="str">
        <f>IF(Table4[[#This Row],[Column48]]=0,"",Table4[Column48])</f>
        <v/>
      </c>
      <c r="AY16" t="str">
        <f>IF(Table4[[#This Row],[Column49]]=0,"",Table4[Column49])</f>
        <v/>
      </c>
      <c r="AZ16" t="str">
        <f>IF(Table4[[#This Row],[Column50]]=0,"",Table4[Column50])</f>
        <v/>
      </c>
      <c r="BA16" t="str">
        <f>IF(Table4[[#This Row],[Column51]]=0,"",Table4[Column51])</f>
        <v/>
      </c>
      <c r="BB16" t="str">
        <f>IF(Table4[[#This Row],[Column52]]=0,"",Table4[Column52])</f>
        <v/>
      </c>
      <c r="BC16" t="str">
        <f>IF(Table4[[#This Row],[Column53]]=0,"",Table4[Column53])</f>
        <v/>
      </c>
      <c r="BD16" t="str">
        <f>IF(Table4[[#This Row],[Column54]]=0,"",Table4[Column54])</f>
        <v/>
      </c>
      <c r="BE16" t="str">
        <f>IF(Table4[[#This Row],[Column55]]=0,"",Table4[Column55])</f>
        <v/>
      </c>
      <c r="BF16" t="str">
        <f>IF(Table4[[#This Row],[Column56]]=0,"",Table4[Column56])</f>
        <v/>
      </c>
      <c r="BG16" t="str">
        <f>IF(Table4[[#This Row],[Column57]]=0,"",Table4[Column57])</f>
        <v/>
      </c>
      <c r="BH16" t="str">
        <f>IF(Table4[[#This Row],[Column58]]=0,"",Table4[Column58])</f>
        <v/>
      </c>
      <c r="BI16" t="str">
        <f>IF(Table4[[#This Row],[Column59]]=0,"",Table4[Column59])</f>
        <v/>
      </c>
      <c r="BJ16" t="str">
        <f>IF(Table4[[#This Row],[Column60]]=0,"",Table4[Column60])</f>
        <v/>
      </c>
      <c r="BK16" t="str">
        <f>IF(Table4[[#This Row],[Column61]]=0,"",Table4[Column61])</f>
        <v/>
      </c>
      <c r="BL16" t="str">
        <f>IF(Table4[[#This Row],[Column62]]=0,"",Table4[Column62])</f>
        <v/>
      </c>
      <c r="BM16" t="str">
        <f>IF(Table4[[#This Row],[Column63]]=0,"",Table4[Column63])</f>
        <v/>
      </c>
      <c r="BN16" t="str">
        <f>IF(Table4[[#This Row],[Column64]]=0,"",Table4[Column64])</f>
        <v/>
      </c>
      <c r="BO16" t="str">
        <f>IF(Table4[[#This Row],[Column65]]=0,"",Table4[Column65])</f>
        <v/>
      </c>
      <c r="BP16" t="str">
        <f>IF(Table4[[#This Row],[Column66]]=0,"",Table4[Column66])</f>
        <v/>
      </c>
      <c r="BQ16" t="str">
        <f>IF(Table4[[#This Row],[Column67]]=0,"",Table4[Column67])</f>
        <v/>
      </c>
      <c r="BR16" t="str">
        <f>IF(Table4[[#This Row],[Column68]]=0,"",Table4[Column68])</f>
        <v/>
      </c>
      <c r="BS16" t="str">
        <f>IF(Table4[[#This Row],[Column69]]=0,"",Table4[Column69])</f>
        <v/>
      </c>
      <c r="BT16" t="str">
        <f>IF(Table4[[#This Row],[Column70]]=0,"",Table4[Column70])</f>
        <v/>
      </c>
      <c r="BU16" t="str">
        <f>IF(Table4[[#This Row],[Column71]]=0,"",Table4[Column71])</f>
        <v/>
      </c>
      <c r="BV16" t="str">
        <f>IF(Table4[[#This Row],[Column72]]=0,"",Table4[Column72])</f>
        <v/>
      </c>
      <c r="BW16" t="str">
        <f>IF(Table4[[#This Row],[Column73]]=0,"",Table4[Column73])</f>
        <v/>
      </c>
      <c r="BX16" t="str">
        <f>IF(Table4[[#This Row],[Column74]]=0,"",Table4[Column74])</f>
        <v/>
      </c>
      <c r="BY16" t="str">
        <f>IF(Table4[[#This Row],[Column75]]=0,"",Table4[Column75])</f>
        <v/>
      </c>
      <c r="BZ16" t="str">
        <f>IF(Table4[[#This Row],[Column76]]=0,"",Table4[Column76])</f>
        <v/>
      </c>
      <c r="CA16" t="str">
        <f>IF(Table4[[#This Row],[Column77]]=0,"",Table4[Column77])</f>
        <v/>
      </c>
      <c r="CB16" t="str">
        <f>IF(Table4[[#This Row],[Column78]]=0,"",Table4[Column78])</f>
        <v/>
      </c>
      <c r="CC16" t="str">
        <f>IF(Table4[[#This Row],[Column79]]=0,"",Table4[Column79])</f>
        <v/>
      </c>
      <c r="CD16" t="str">
        <f>IF(Table4[[#This Row],[Column80]]=0,"",Table4[Column80])</f>
        <v/>
      </c>
      <c r="CE16" t="str">
        <f>IF(Table4[[#This Row],[Column81]]=0,"",Table4[Column81])</f>
        <v/>
      </c>
      <c r="CF16" t="str">
        <f>IF(Table4[[#This Row],[Column82]]=0,"",Table4[Column82])</f>
        <v/>
      </c>
      <c r="CG16" t="str">
        <f>IF(Table4[[#This Row],[Column83]]=0,"",Table4[Column83])</f>
        <v/>
      </c>
      <c r="CH16" t="str">
        <f>IF(Table4[[#This Row],[Column84]]=0,"",Table4[Column84])</f>
        <v/>
      </c>
      <c r="CI16" t="str">
        <f>IF(Table4[[#This Row],[Column85]]=0,"",Table4[Column85])</f>
        <v/>
      </c>
      <c r="CJ16" t="str">
        <f>IF(Table4[[#This Row],[Column86]]=0,"",Table4[Column86])</f>
        <v/>
      </c>
      <c r="CK16" t="str">
        <f>IF(Table4[[#This Row],[Column87]]=0,"",Table4[Column87])</f>
        <v/>
      </c>
      <c r="CL16" t="str">
        <f>IF(Table4[[#This Row],[Column88]]=0,"",Table4[Column88])</f>
        <v/>
      </c>
      <c r="CM16" t="str">
        <f>IF(Table4[[#This Row],[Column89]]=0,"",Table4[Column89])</f>
        <v/>
      </c>
      <c r="CN16" t="str">
        <f>IF(Table4[[#This Row],[Column90]]=0,"",Table4[Column90])</f>
        <v/>
      </c>
      <c r="CO16" t="str">
        <f>IF(Table4[[#This Row],[Column91]]=0,"",Table4[Column91])</f>
        <v/>
      </c>
      <c r="CP16" t="str">
        <f>IF(Table4[[#This Row],[Column92]]=0,"",Table4[Column92])</f>
        <v/>
      </c>
      <c r="CQ16" t="str">
        <f>IF(Table4[[#This Row],[Column93]]=0,"",Table4[Column93])</f>
        <v/>
      </c>
      <c r="CR16" t="str">
        <f>IF(Table4[[#This Row],[Column94]]=0,"",Table4[Column94])</f>
        <v/>
      </c>
      <c r="CS16" t="str">
        <f>IF(Table4[[#This Row],[Column95]]=0,"",Table4[Column95])</f>
        <v/>
      </c>
      <c r="CT16" t="str">
        <f>IF(Table4[[#This Row],[Column96]]=0,"",Table4[Column96])</f>
        <v/>
      </c>
      <c r="CU16" t="str">
        <f>IF(Table4[[#This Row],[Column97]]=0,"",Table4[Column97])</f>
        <v/>
      </c>
      <c r="CV16" t="str">
        <f>IF(Table4[[#This Row],[Column98]]=0,"",Table4[Column98])</f>
        <v/>
      </c>
      <c r="CW16" t="str">
        <f>IF(Table4[[#This Row],[Column99]]=0,"",Table4[Column99])</f>
        <v/>
      </c>
      <c r="CX16" t="str">
        <f>IF(Table4[[#This Row],[Column100]]=0,"",Table4[Column100])</f>
        <v/>
      </c>
      <c r="CY16" t="str">
        <f>IF(Table4[[#This Row],[Column101]]=0,"",Table4[Column101])</f>
        <v/>
      </c>
      <c r="CZ16" t="str">
        <f>IF(Table4[[#This Row],[Column102]]=0,"",Table4[Column102])</f>
        <v/>
      </c>
      <c r="DA16" t="str">
        <f>IF(Table4[[#This Row],[Column103]]=0,"",Table4[Column103])</f>
        <v/>
      </c>
      <c r="DB16" t="str">
        <f>IF(Table4[[#This Row],[Column104]]=0,"",Table4[Column104])</f>
        <v/>
      </c>
      <c r="DC16" t="str">
        <f>IF(Table4[[#This Row],[Column105]]=0,"",Table4[Column105])</f>
        <v/>
      </c>
      <c r="DD16" t="str">
        <f>IF(Table4[[#This Row],[Column106]]=0,"",Table4[Column106])</f>
        <v/>
      </c>
      <c r="DE16" t="str">
        <f>IF(Table4[[#This Row],[Column107]]=0,"",Table4[Column107])</f>
        <v/>
      </c>
      <c r="DF16" t="str">
        <f>IF(Table4[[#This Row],[Column108]]=0,"",Table4[Column108])</f>
        <v/>
      </c>
      <c r="DG16" t="str">
        <f>IF(Table4[[#This Row],[Column109]]=0,"",Table4[Column109])</f>
        <v/>
      </c>
      <c r="DH16" t="str">
        <f>IF(Table4[[#This Row],[Column110]]=0,"",Table4[Column110])</f>
        <v/>
      </c>
      <c r="DI16" t="str">
        <f>IF(Table4[[#This Row],[Column111]]=0,"",Table4[Column111])</f>
        <v/>
      </c>
      <c r="DJ16" t="str">
        <f>IF(Table4[[#This Row],[Column112]]=0,"",Table4[Column112])</f>
        <v/>
      </c>
      <c r="DK16" t="str">
        <f>IF(Table4[[#This Row],[Column113]]=0,"",Table4[Column113])</f>
        <v/>
      </c>
      <c r="DL16" t="str">
        <f>IF(Table4[[#This Row],[Column114]]=0,"",Table4[Column114])</f>
        <v/>
      </c>
      <c r="DM16" t="str">
        <f>IF(Table4[[#This Row],[Column115]]=0,"",Table4[Column115])</f>
        <v/>
      </c>
      <c r="DN16" t="str">
        <f>IF(Table4[[#This Row],[Column116]]=0,"",Table4[Column116])</f>
        <v/>
      </c>
      <c r="DO16" t="str">
        <f>IF(Table4[[#This Row],[Column117]]=0,"",Table4[Column117])</f>
        <v/>
      </c>
      <c r="DP16" t="str">
        <f>IF(Table4[[#This Row],[Column118]]=0,"",Table4[Column118])</f>
        <v/>
      </c>
      <c r="DQ16" t="str">
        <f>IF(Table4[[#This Row],[Column119]]=0,"",Table4[Column119])</f>
        <v/>
      </c>
      <c r="DR16" t="str">
        <f>IF(Table4[[#This Row],[Column120]]=0,"",Table4[Column120])</f>
        <v/>
      </c>
      <c r="DS16" t="str">
        <f>IF(Table4[[#This Row],[Column121]]=0,"",Table4[Column121])</f>
        <v/>
      </c>
      <c r="DT16" t="str">
        <f>IF(Table4[[#This Row],[Column122]]=0,"",Table4[Column122])</f>
        <v/>
      </c>
      <c r="DU16" t="str">
        <f>IF(Table4[[#This Row],[Column123]]=0,"",Table4[Column123])</f>
        <v/>
      </c>
      <c r="DV16" t="str">
        <f>IF(Table4[[#This Row],[Column124]]=0,"",Table4[Column124])</f>
        <v/>
      </c>
      <c r="DW16" t="str">
        <f>IF(Table4[[#This Row],[Column125]]=0,"",Table4[Column125])</f>
        <v/>
      </c>
      <c r="DX16" t="str">
        <f>IF(Table4[[#This Row],[Column126]]=0,"",Table4[Column126])</f>
        <v/>
      </c>
      <c r="DY16" t="str">
        <f>IF(Table4[[#This Row],[Column127]]=0,"",Table4[Column127])</f>
        <v/>
      </c>
      <c r="DZ16" t="str">
        <f>IF(Table4[[#This Row],[Column128]]=0,"",Table4[Column128])</f>
        <v/>
      </c>
      <c r="EA16" t="str">
        <f>IF(Table4[[#This Row],[Column129]]=0,"",Table4[Column129])</f>
        <v/>
      </c>
      <c r="EB16" t="str">
        <f>IF(Table4[[#This Row],[Column130]]=0,"",Table4[Column130])</f>
        <v/>
      </c>
      <c r="EC16" t="str">
        <f>IF(Table4[[#This Row],[Column131]]=0,"",Table4[Column131])</f>
        <v/>
      </c>
      <c r="ED16" t="str">
        <f>IF(Table4[[#This Row],[Column132]]=0,"",Table4[Column132])</f>
        <v/>
      </c>
      <c r="EE16" t="str">
        <f>IF(Table4[[#This Row],[Column133]]=0,"",Table4[Column133])</f>
        <v/>
      </c>
      <c r="EF16" t="str">
        <f>IF(Table4[[#This Row],[Column134]]=0,"",Table4[Column134])</f>
        <v/>
      </c>
      <c r="EG16" t="str">
        <f>IF(Table4[[#This Row],[Column135]]=0,"",Table4[Column135])</f>
        <v/>
      </c>
      <c r="EH16" t="str">
        <f>IF(Table4[[#This Row],[Column136]]=0,"",Table4[Column136])</f>
        <v/>
      </c>
      <c r="EI16" t="str">
        <f>IF(Table4[[#This Row],[Column137]]=0,"",Table4[Column137])</f>
        <v/>
      </c>
      <c r="EJ16" t="str">
        <f>IF(Table4[[#This Row],[Column138]]=0,"",Table4[Column138])</f>
        <v/>
      </c>
      <c r="EK16" t="str">
        <f>IF(Table4[[#This Row],[Column139]]=0,"",Table4[Column139])</f>
        <v/>
      </c>
      <c r="EL16" t="str">
        <f>IF(Table4[[#This Row],[Column140]]=0,"",Table4[Column140])</f>
        <v/>
      </c>
      <c r="EM16" t="str">
        <f>IF(Table4[[#This Row],[Column141]]=0,"",Table4[Column141])</f>
        <v/>
      </c>
      <c r="EN16" t="str">
        <f>IF(Table4[[#This Row],[Column142]]=0,"",Table4[Column142])</f>
        <v/>
      </c>
      <c r="EO16" t="str">
        <f>IF(Table4[[#This Row],[Column143]]=0,"",Table4[Column143])</f>
        <v/>
      </c>
      <c r="EP16" t="str">
        <f>IF(Table4[[#This Row],[Column144]]=0,"",Table4[Column144])</f>
        <v/>
      </c>
      <c r="EQ16" t="str">
        <f>IF(Table4[[#This Row],[Column145]]=0,"",Table4[Column145])</f>
        <v/>
      </c>
      <c r="ER16" t="str">
        <f>IF(Table4[[#This Row],[Column146]]=0,"",Table4[Column146])</f>
        <v/>
      </c>
      <c r="ES16" t="str">
        <f>IF(Table4[[#This Row],[Column147]]=0,"",Table4[Column147])</f>
        <v/>
      </c>
      <c r="ET16" t="str">
        <f>IF(Table4[[#This Row],[Column148]]=0,"",Table4[Column148])</f>
        <v/>
      </c>
      <c r="EU16" t="str">
        <f>IF(Table4[[#This Row],[Column149]]=0,"",Table4[Column149])</f>
        <v/>
      </c>
      <c r="EV16" t="str">
        <f>IF(Table4[[#This Row],[Column150]]=0,"",Table4[Column150])</f>
        <v/>
      </c>
      <c r="EW16" t="str">
        <f>IF(Table4[[#This Row],[Column151]]=0,"",Table4[Column151])</f>
        <v/>
      </c>
      <c r="EX16" t="str">
        <f>IF(Table4[[#This Row],[Column152]]=0,"",Table4[Column152])</f>
        <v/>
      </c>
      <c r="EY16" t="str">
        <f>IF(Table4[[#This Row],[Column153]]=0,"",Table4[Column153])</f>
        <v/>
      </c>
      <c r="EZ16" t="str">
        <f>IF(Table4[[#This Row],[Column154]]=0,"",Table4[Column154])</f>
        <v/>
      </c>
      <c r="FA16" t="str">
        <f>IF(Table4[[#This Row],[Column155]]=0,"",Table4[Column155])</f>
        <v/>
      </c>
      <c r="FB16" t="str">
        <f>IF(Table4[[#This Row],[Column156]]=0,"",Table4[Column156])</f>
        <v/>
      </c>
      <c r="FC16" t="str">
        <f>IF(Table4[[#This Row],[Column157]]=0,"",Table4[Column157])</f>
        <v/>
      </c>
      <c r="FD16" t="str">
        <f>IF(Table4[[#This Row],[Column158]]=0,"",Table4[Column158])</f>
        <v/>
      </c>
      <c r="FE16" t="str">
        <f>IF(Table4[[#This Row],[Column159]]=0,"",Table4[Column159])</f>
        <v/>
      </c>
      <c r="FF16" t="str">
        <f>IF(Table4[[#This Row],[Column160]]=0,"",Table4[Column160])</f>
        <v/>
      </c>
      <c r="FG16" t="str">
        <f>IF(Table4[[#This Row],[Column161]]=0,"",Table4[Column161])</f>
        <v/>
      </c>
      <c r="FH16" t="str">
        <f>IF(Table4[[#This Row],[Column162]]=0,"",Table4[Column162])</f>
        <v/>
      </c>
      <c r="FI16" t="str">
        <f>IF(Table4[[#This Row],[Column163]]=0,"",Table4[Column163])</f>
        <v/>
      </c>
      <c r="FJ16" t="str">
        <f>IF(Table4[[#This Row],[Column164]]=0,"",Table4[Column164])</f>
        <v/>
      </c>
      <c r="FK16" t="str">
        <f>IF(Table4[[#This Row],[Column165]]=0,"",Table4[Column165])</f>
        <v/>
      </c>
      <c r="FL16" t="str">
        <f>IF(Table4[[#This Row],[Column166]]=0,"",Table4[Column166])</f>
        <v/>
      </c>
      <c r="FM16" t="str">
        <f>IF(Table4[[#This Row],[Column167]]=0,"",Table4[Column167])</f>
        <v/>
      </c>
      <c r="FN16" t="str">
        <f>IF(Table4[[#This Row],[Column168]]=0,"",Table4[Column168])</f>
        <v/>
      </c>
      <c r="FO16" t="str">
        <f>IF(Table4[[#This Row],[Column169]]=0,"",Table4[Column169])</f>
        <v/>
      </c>
      <c r="FP16" t="str">
        <f>IF(Table4[[#This Row],[Column170]]=0,"",Table4[Column170])</f>
        <v/>
      </c>
      <c r="FQ16" t="str">
        <f>IF(Table4[[#This Row],[Column171]]=0,"",Table4[Column171])</f>
        <v/>
      </c>
      <c r="FR16" t="str">
        <f>IF(Table4[[#This Row],[Column172]]=0,"",Table4[Column172])</f>
        <v/>
      </c>
      <c r="FS16" t="str">
        <f>IF(Table4[[#This Row],[Column173]]=0,"",Table4[Column173])</f>
        <v/>
      </c>
      <c r="FT16" t="str">
        <f>IF(Table4[[#This Row],[Column174]]=0,"",Table4[Column174])</f>
        <v/>
      </c>
      <c r="FU16" t="str">
        <f>IF(Table4[[#This Row],[Column175]]=0,"",Table4[Column175])</f>
        <v/>
      </c>
      <c r="FV16" t="str">
        <f>IF(Table4[[#This Row],[Column176]]=0,"",Table4[Column176])</f>
        <v/>
      </c>
      <c r="FW16" t="str">
        <f>IF(Table4[[#This Row],[Column177]]=0,"",Table4[Column177])</f>
        <v/>
      </c>
      <c r="FX16" t="str">
        <f>IF(Table4[[#This Row],[Column178]]=0,"",Table4[Column178])</f>
        <v/>
      </c>
      <c r="FY16" t="str">
        <f>IF(Table4[[#This Row],[Column179]]=0,"",Table4[Column179])</f>
        <v/>
      </c>
      <c r="FZ16" t="str">
        <f>IF(Table4[[#This Row],[Column180]]=0,"",Table4[Column180])</f>
        <v/>
      </c>
      <c r="GA16" t="str">
        <f>IF(Table4[[#This Row],[Column181]]=0,"",Table4[Column181])</f>
        <v/>
      </c>
      <c r="GB16" t="str">
        <f>IF(Table4[[#This Row],[Column182]]=0,"",Table4[Column182])</f>
        <v/>
      </c>
      <c r="GC16" t="str">
        <f>IF(Table4[[#This Row],[Column183]]=0,"",Table4[Column183])</f>
        <v/>
      </c>
      <c r="GD16" t="str">
        <f>IF(Table4[[#This Row],[Column184]]=0,"",Table4[Column184])</f>
        <v/>
      </c>
      <c r="GE16" t="str">
        <f>IF(Table4[[#This Row],[Column185]]=0,"",Table4[Column185])</f>
        <v/>
      </c>
      <c r="GF16" t="str">
        <f>IF(Table4[[#This Row],[Column186]]=0,"",Table4[Column186])</f>
        <v/>
      </c>
      <c r="GG16" t="str">
        <f>IF(Table4[[#This Row],[Column187]]=0,"",Table4[Column187])</f>
        <v/>
      </c>
      <c r="GH16" t="str">
        <f>IF(Table4[[#This Row],[Column188]]=0,"",Table4[Column188])</f>
        <v/>
      </c>
      <c r="GI16" t="str">
        <f>IF(Table4[[#This Row],[Column189]]=0,"",Table4[Column189])</f>
        <v/>
      </c>
      <c r="GJ16" t="str">
        <f>IF(Table4[[#This Row],[Column190]]=0,"",Table4[Column190])</f>
        <v/>
      </c>
      <c r="GK16" t="str">
        <f>IF(Table4[[#This Row],[Column191]]=0,"",Table4[Column191])</f>
        <v/>
      </c>
      <c r="GL16" t="str">
        <f>IF(Table4[[#This Row],[Column192]]=0,"",Table4[Column192])</f>
        <v/>
      </c>
      <c r="GM16" t="str">
        <f>IF(Table4[[#This Row],[Column193]]=0,"",Table4[Column193])</f>
        <v/>
      </c>
      <c r="GN16" t="str">
        <f>IF(Table4[[#This Row],[Column194]]=0,"",Table4[Column194])</f>
        <v/>
      </c>
      <c r="GO16" t="str">
        <f>IF(Table4[[#This Row],[Column195]]=0,"",Table4[Column195])</f>
        <v/>
      </c>
      <c r="GP16" t="str">
        <f>IF(Table4[[#This Row],[Column196]]=0,"",Table4[Column196])</f>
        <v/>
      </c>
      <c r="GQ16" t="str">
        <f>IF(Table4[[#This Row],[Column197]]=0,"",Table4[Column197])</f>
        <v/>
      </c>
      <c r="GR16" t="str">
        <f>IF(Table4[[#This Row],[Column198]]=0,"",Table4[Column198])</f>
        <v/>
      </c>
      <c r="GS16" t="str">
        <f>IF(Table4[[#This Row],[Column199]]=0,"",Table4[Column199])</f>
        <v/>
      </c>
      <c r="GT16" t="str">
        <f>IF(Table4[[#This Row],[Column200]]=0,"",Table4[Column200])</f>
        <v/>
      </c>
      <c r="GU16" t="str">
        <f>IF(Table4[[#This Row],[Column201]]=0,"",Table4[Column201])</f>
        <v/>
      </c>
      <c r="GV16" t="str">
        <f>IF(Table4[[#This Row],[Column202]]=0,"",Table4[Column202])</f>
        <v/>
      </c>
      <c r="GW16" t="str">
        <f>IF(Table4[[#This Row],[Column203]]=0,"",Table4[Column203])</f>
        <v/>
      </c>
      <c r="GX16" t="str">
        <f>IF(Table4[[#This Row],[Conversions]]=0,"",Table4[Conversions])</f>
        <v/>
      </c>
      <c r="GY16" s="2" t="e">
        <f>Table434[[#This Row],[Conversions]]*B$2</f>
        <v>#VALUE!</v>
      </c>
      <c r="GZ16">
        <f>SUM(COUNTIF(Table434[[#This Row],[Path]:[Column203]],{"*e*","social"}))</f>
        <v>0</v>
      </c>
      <c r="HA16" t="e">
        <f t="array" ref="HA16">IF(LOOKUP(REPT("Z",255),IF(B16:GW16&lt;&gt;"",B16:GW16),B16:GW16)=A$2,1,0)</f>
        <v>#N/A</v>
      </c>
      <c r="HB16" t="e">
        <f t="array" ref="HB16">IF(LOOKUP(REPT("Z",255),IF(B16:GW16&lt;&gt;"",B16:GW16),B16:GW16)=A$3,1,0)</f>
        <v>#N/A</v>
      </c>
      <c r="HC16" t="e">
        <f t="array" ref="HC16">IF(LOOKUP(REPT("Z",255),IF(B16:GW16&lt;&gt;"",B16:GW16),B16:GW16)=A$4,1,0)</f>
        <v>#N/A</v>
      </c>
      <c r="HD16" t="e">
        <f t="array" ref="HD16">IF(LOOKUP(REPT("Z",255),IF(B16:GW16&lt;&gt;"",B16:GW16),B16:GW16)=A$5,1,0)</f>
        <v>#N/A</v>
      </c>
      <c r="HE16" t="e">
        <f t="array" ref="HE16">IF(LOOKUP(REPT("Z",255),IF(B16:GW16&lt;&gt;"",B16:GW16),B16:GW16)=A$6,1,0)</f>
        <v>#N/A</v>
      </c>
      <c r="HF16" t="e">
        <f t="array" ref="HF16">IF(LOOKUP(REPT("Z",255),IF(B16:GW16&lt;&gt;"",B16:GW16),B16:GW16)=A$7,1,0)</f>
        <v>#N/A</v>
      </c>
      <c r="HG16" s="1">
        <f>COUNTIF(Table434[[#This Row],[Path]:[Column203]],A$2)</f>
        <v>0</v>
      </c>
      <c r="HH16" s="1">
        <f>COUNTIF(Table434[[#This Row],[Path]:[Column203]],A$3)</f>
        <v>0</v>
      </c>
      <c r="HI16" s="1">
        <f>COUNTIF(Table434[[#This Row],[Path]:[Column203]],A$4)</f>
        <v>0</v>
      </c>
      <c r="HJ16" s="5">
        <f>COUNTIF(Table434[[#This Row],[Path]:[Column203]],A$5)</f>
        <v>0</v>
      </c>
      <c r="HK16" s="5">
        <f>COUNTIF(Table434[[#This Row],[Path]:[Column203]],A$6)</f>
        <v>0</v>
      </c>
      <c r="HL16" s="5">
        <f>COUNTIF(Table434[[#This Row],[Path]:[Column203]],A$7)</f>
        <v>0</v>
      </c>
      <c r="HM16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16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16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16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16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16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16" s="4" t="e">
        <f>Table434[[#This Row],[IncrementalOrganic Attribution Ratio]]*Table434[[#This Row],[Total Revenue]]</f>
        <v>#VALUE!</v>
      </c>
      <c r="HT16" s="4" t="e">
        <f>Table434[[#This Row],[BrandIntention Attribution Ratio]]*Table434[[#This Row],[Total Revenue]]</f>
        <v>#VALUE!</v>
      </c>
      <c r="HU16" s="4" t="e">
        <f>Table434[[#This Row],[Incrementalcpc Attribution Ratio]]*Table434[[#This Row],[Total Revenue]]</f>
        <v>#VALUE!</v>
      </c>
      <c r="HV16" s="4" t="e">
        <f>Table434[[#This Row],[Feeds Attribution Ratio]]*Table434[[#This Row],[Total Revenue]]</f>
        <v>#VALUE!</v>
      </c>
      <c r="HW16" s="4" t="e">
        <f>Table434[[#This Row],[Referrals Attribution Ratio]]*Table434[[#This Row],[Total Revenue]]</f>
        <v>#VALUE!</v>
      </c>
      <c r="HX16" s="4" t="e">
        <f>Table434[[#This Row],[Social Attribution Ratio]]*Table434[[#This Row],[Total Revenue]]</f>
        <v>#VALUE!</v>
      </c>
      <c r="HY16" s="18">
        <f>SUM(Table434[[#This Row],[IncrementalOrganic Attribution Ratio]:[Social Attribution Ratio]])</f>
        <v>0</v>
      </c>
    </row>
    <row r="17" spans="2:233" x14ac:dyDescent="0.25">
      <c r="B17" t="str">
        <f>IF(Table4[[#This Row],[Path]]=0,"",Table4[Path])</f>
        <v/>
      </c>
      <c r="C17" t="str">
        <f>IF(Table4[[#This Row],[Column1]]=0,"",Table4[Column1])</f>
        <v/>
      </c>
      <c r="D17" t="str">
        <f>IF(Table4[[#This Row],[Column2]]=0,"",Table4[Column2])</f>
        <v/>
      </c>
      <c r="E17" t="str">
        <f>IF(Table4[[#This Row],[Column3]]=0,"",Table4[Column3])</f>
        <v/>
      </c>
      <c r="F17" t="str">
        <f>IF(Table4[[#This Row],[Column4]]=0,"",Table4[Column4])</f>
        <v/>
      </c>
      <c r="G17" t="str">
        <f>IF(Table4[[#This Row],[Column5]]=0,"",Table4[Column5])</f>
        <v/>
      </c>
      <c r="H17" t="str">
        <f>IF(Table4[[#This Row],[Column6]]=0,"",Table4[Column6])</f>
        <v/>
      </c>
      <c r="I17" t="str">
        <f>IF(Table4[[#This Row],[Column7]]=0,"",Table4[Column7])</f>
        <v/>
      </c>
      <c r="J17" t="str">
        <f>IF(Table4[[#This Row],[Column8]]=0,"",Table4[Column8])</f>
        <v/>
      </c>
      <c r="K17" t="str">
        <f>IF(Table4[[#This Row],[Column9]]=0,"",Table4[Column9])</f>
        <v/>
      </c>
      <c r="L17" t="str">
        <f>IF(Table4[[#This Row],[Column10]]=0,"",Table4[Column10])</f>
        <v/>
      </c>
      <c r="M17" t="str">
        <f>IF(Table4[[#This Row],[Column11]]=0,"",Table4[Column11])</f>
        <v/>
      </c>
      <c r="N17" t="str">
        <f>IF(Table4[[#This Row],[Column12]]=0,"",Table4[Column12])</f>
        <v/>
      </c>
      <c r="O17" t="str">
        <f>IF(Table4[[#This Row],[Column13]]=0,"",Table4[Column13])</f>
        <v/>
      </c>
      <c r="P17" t="str">
        <f>IF(Table4[[#This Row],[Column14]]=0,"",Table4[Column14])</f>
        <v/>
      </c>
      <c r="Q17" t="str">
        <f>IF(Table4[[#This Row],[Column15]]=0,"",Table4[Column15])</f>
        <v/>
      </c>
      <c r="R17" t="str">
        <f>IF(Table4[[#This Row],[Column16]]=0,"",Table4[Column16])</f>
        <v/>
      </c>
      <c r="S17" t="str">
        <f>IF(Table4[[#This Row],[Column17]]=0,"",Table4[Column17])</f>
        <v/>
      </c>
      <c r="T17" t="str">
        <f>IF(Table4[[#This Row],[Column18]]=0,"",Table4[Column18])</f>
        <v/>
      </c>
      <c r="U17" t="str">
        <f>IF(Table4[[#This Row],[Column19]]=0,"",Table4[Column19])</f>
        <v/>
      </c>
      <c r="V17" t="str">
        <f>IF(Table4[[#This Row],[Column20]]=0,"",Table4[Column20])</f>
        <v/>
      </c>
      <c r="W17" t="str">
        <f>IF(Table4[[#This Row],[Column21]]=0,"",Table4[Column21])</f>
        <v/>
      </c>
      <c r="X17" t="str">
        <f>IF(Table4[[#This Row],[Column22]]=0,"",Table4[Column22])</f>
        <v/>
      </c>
      <c r="Y17" t="str">
        <f>IF(Table4[[#This Row],[Column23]]=0,"",Table4[Column23])</f>
        <v/>
      </c>
      <c r="Z17" t="str">
        <f>IF(Table4[[#This Row],[Column24]]=0,"",Table4[Column24])</f>
        <v/>
      </c>
      <c r="AA17" t="str">
        <f>IF(Table4[[#This Row],[Column25]]=0,"",Table4[Column25])</f>
        <v/>
      </c>
      <c r="AB17" t="str">
        <f>IF(Table4[[#This Row],[Column26]]=0,"",Table4[Column26])</f>
        <v/>
      </c>
      <c r="AC17" t="str">
        <f>IF(Table4[[#This Row],[Column27]]=0,"",Table4[Column27])</f>
        <v/>
      </c>
      <c r="AD17" t="str">
        <f>IF(Table4[[#This Row],[Column28]]=0,"",Table4[Column28])</f>
        <v/>
      </c>
      <c r="AE17" t="str">
        <f>IF(Table4[[#This Row],[Column29]]=0,"",Table4[Column29])</f>
        <v/>
      </c>
      <c r="AF17" t="str">
        <f>IF(Table4[[#This Row],[Column30]]=0,"",Table4[Column30])</f>
        <v/>
      </c>
      <c r="AG17" t="str">
        <f>IF(Table4[[#This Row],[Column31]]=0,"",Table4[Column31])</f>
        <v/>
      </c>
      <c r="AH17" t="str">
        <f>IF(Table4[[#This Row],[Column32]]=0,"",Table4[Column32])</f>
        <v/>
      </c>
      <c r="AI17" t="str">
        <f>IF(Table4[[#This Row],[Column33]]=0,"",Table4[Column33])</f>
        <v/>
      </c>
      <c r="AJ17" t="str">
        <f>IF(Table4[[#This Row],[Column34]]=0,"",Table4[Column34])</f>
        <v/>
      </c>
      <c r="AK17" t="str">
        <f>IF(Table4[[#This Row],[Column35]]=0,"",Table4[Column35])</f>
        <v/>
      </c>
      <c r="AL17" t="str">
        <f>IF(Table4[[#This Row],[Column36]]=0,"",Table4[Column36])</f>
        <v/>
      </c>
      <c r="AM17" t="str">
        <f>IF(Table4[[#This Row],[Column37]]=0,"",Table4[Column37])</f>
        <v/>
      </c>
      <c r="AN17" t="str">
        <f>IF(Table4[[#This Row],[Column38]]=0,"",Table4[Column38])</f>
        <v/>
      </c>
      <c r="AO17" t="str">
        <f>IF(Table4[[#This Row],[Column39]]=0,"",Table4[Column39])</f>
        <v/>
      </c>
      <c r="AP17" t="str">
        <f>IF(Table4[[#This Row],[Column40]]=0,"",Table4[Column40])</f>
        <v/>
      </c>
      <c r="AQ17" t="str">
        <f>IF(Table4[[#This Row],[Column41]]=0,"",Table4[Column41])</f>
        <v/>
      </c>
      <c r="AR17" t="str">
        <f>IF(Table4[[#This Row],[Column42]]=0,"",Table4[Column42])</f>
        <v/>
      </c>
      <c r="AS17" t="str">
        <f>IF(Table4[[#This Row],[Column43]]=0,"",Table4[Column43])</f>
        <v/>
      </c>
      <c r="AT17" t="str">
        <f>IF(Table4[[#This Row],[Column44]]=0,"",Table4[Column44])</f>
        <v/>
      </c>
      <c r="AU17" t="str">
        <f>IF(Table4[[#This Row],[Column45]]=0,"",Table4[Column45])</f>
        <v/>
      </c>
      <c r="AV17" t="str">
        <f>IF(Table4[[#This Row],[Column46]]=0,"",Table4[Column46])</f>
        <v/>
      </c>
      <c r="AW17" t="str">
        <f>IF(Table4[[#This Row],[Column47]]=0,"",Table4[Column47])</f>
        <v/>
      </c>
      <c r="AX17" t="str">
        <f>IF(Table4[[#This Row],[Column48]]=0,"",Table4[Column48])</f>
        <v/>
      </c>
      <c r="AY17" t="str">
        <f>IF(Table4[[#This Row],[Column49]]=0,"",Table4[Column49])</f>
        <v/>
      </c>
      <c r="AZ17" t="str">
        <f>IF(Table4[[#This Row],[Column50]]=0,"",Table4[Column50])</f>
        <v/>
      </c>
      <c r="BA17" t="str">
        <f>IF(Table4[[#This Row],[Column51]]=0,"",Table4[Column51])</f>
        <v/>
      </c>
      <c r="BB17" t="str">
        <f>IF(Table4[[#This Row],[Column52]]=0,"",Table4[Column52])</f>
        <v/>
      </c>
      <c r="BC17" t="str">
        <f>IF(Table4[[#This Row],[Column53]]=0,"",Table4[Column53])</f>
        <v/>
      </c>
      <c r="BD17" t="str">
        <f>IF(Table4[[#This Row],[Column54]]=0,"",Table4[Column54])</f>
        <v/>
      </c>
      <c r="BE17" t="str">
        <f>IF(Table4[[#This Row],[Column55]]=0,"",Table4[Column55])</f>
        <v/>
      </c>
      <c r="BF17" t="str">
        <f>IF(Table4[[#This Row],[Column56]]=0,"",Table4[Column56])</f>
        <v/>
      </c>
      <c r="BG17" t="str">
        <f>IF(Table4[[#This Row],[Column57]]=0,"",Table4[Column57])</f>
        <v/>
      </c>
      <c r="BH17" t="str">
        <f>IF(Table4[[#This Row],[Column58]]=0,"",Table4[Column58])</f>
        <v/>
      </c>
      <c r="BI17" t="str">
        <f>IF(Table4[[#This Row],[Column59]]=0,"",Table4[Column59])</f>
        <v/>
      </c>
      <c r="BJ17" t="str">
        <f>IF(Table4[[#This Row],[Column60]]=0,"",Table4[Column60])</f>
        <v/>
      </c>
      <c r="BK17" t="str">
        <f>IF(Table4[[#This Row],[Column61]]=0,"",Table4[Column61])</f>
        <v/>
      </c>
      <c r="BL17" t="str">
        <f>IF(Table4[[#This Row],[Column62]]=0,"",Table4[Column62])</f>
        <v/>
      </c>
      <c r="BM17" t="str">
        <f>IF(Table4[[#This Row],[Column63]]=0,"",Table4[Column63])</f>
        <v/>
      </c>
      <c r="BN17" t="str">
        <f>IF(Table4[[#This Row],[Column64]]=0,"",Table4[Column64])</f>
        <v/>
      </c>
      <c r="BO17" t="str">
        <f>IF(Table4[[#This Row],[Column65]]=0,"",Table4[Column65])</f>
        <v/>
      </c>
      <c r="BP17" t="str">
        <f>IF(Table4[[#This Row],[Column66]]=0,"",Table4[Column66])</f>
        <v/>
      </c>
      <c r="BQ17" t="str">
        <f>IF(Table4[[#This Row],[Column67]]=0,"",Table4[Column67])</f>
        <v/>
      </c>
      <c r="BR17" t="str">
        <f>IF(Table4[[#This Row],[Column68]]=0,"",Table4[Column68])</f>
        <v/>
      </c>
      <c r="BS17" t="str">
        <f>IF(Table4[[#This Row],[Column69]]=0,"",Table4[Column69])</f>
        <v/>
      </c>
      <c r="BT17" t="str">
        <f>IF(Table4[[#This Row],[Column70]]=0,"",Table4[Column70])</f>
        <v/>
      </c>
      <c r="BU17" t="str">
        <f>IF(Table4[[#This Row],[Column71]]=0,"",Table4[Column71])</f>
        <v/>
      </c>
      <c r="BV17" t="str">
        <f>IF(Table4[[#This Row],[Column72]]=0,"",Table4[Column72])</f>
        <v/>
      </c>
      <c r="BW17" t="str">
        <f>IF(Table4[[#This Row],[Column73]]=0,"",Table4[Column73])</f>
        <v/>
      </c>
      <c r="BX17" t="str">
        <f>IF(Table4[[#This Row],[Column74]]=0,"",Table4[Column74])</f>
        <v/>
      </c>
      <c r="BY17" t="str">
        <f>IF(Table4[[#This Row],[Column75]]=0,"",Table4[Column75])</f>
        <v/>
      </c>
      <c r="BZ17" t="str">
        <f>IF(Table4[[#This Row],[Column76]]=0,"",Table4[Column76])</f>
        <v/>
      </c>
      <c r="CA17" t="str">
        <f>IF(Table4[[#This Row],[Column77]]=0,"",Table4[Column77])</f>
        <v/>
      </c>
      <c r="CB17" t="str">
        <f>IF(Table4[[#This Row],[Column78]]=0,"",Table4[Column78])</f>
        <v/>
      </c>
      <c r="CC17" t="str">
        <f>IF(Table4[[#This Row],[Column79]]=0,"",Table4[Column79])</f>
        <v/>
      </c>
      <c r="CD17" t="str">
        <f>IF(Table4[[#This Row],[Column80]]=0,"",Table4[Column80])</f>
        <v/>
      </c>
      <c r="CE17" t="str">
        <f>IF(Table4[[#This Row],[Column81]]=0,"",Table4[Column81])</f>
        <v/>
      </c>
      <c r="CF17" t="str">
        <f>IF(Table4[[#This Row],[Column82]]=0,"",Table4[Column82])</f>
        <v/>
      </c>
      <c r="CG17" t="str">
        <f>IF(Table4[[#This Row],[Column83]]=0,"",Table4[Column83])</f>
        <v/>
      </c>
      <c r="CH17" t="str">
        <f>IF(Table4[[#This Row],[Column84]]=0,"",Table4[Column84])</f>
        <v/>
      </c>
      <c r="CI17" t="str">
        <f>IF(Table4[[#This Row],[Column85]]=0,"",Table4[Column85])</f>
        <v/>
      </c>
      <c r="CJ17" t="str">
        <f>IF(Table4[[#This Row],[Column86]]=0,"",Table4[Column86])</f>
        <v/>
      </c>
      <c r="CK17" t="str">
        <f>IF(Table4[[#This Row],[Column87]]=0,"",Table4[Column87])</f>
        <v/>
      </c>
      <c r="CL17" t="str">
        <f>IF(Table4[[#This Row],[Column88]]=0,"",Table4[Column88])</f>
        <v/>
      </c>
      <c r="CM17" t="str">
        <f>IF(Table4[[#This Row],[Column89]]=0,"",Table4[Column89])</f>
        <v/>
      </c>
      <c r="CN17" t="str">
        <f>IF(Table4[[#This Row],[Column90]]=0,"",Table4[Column90])</f>
        <v/>
      </c>
      <c r="CO17" t="str">
        <f>IF(Table4[[#This Row],[Column91]]=0,"",Table4[Column91])</f>
        <v/>
      </c>
      <c r="CP17" t="str">
        <f>IF(Table4[[#This Row],[Column92]]=0,"",Table4[Column92])</f>
        <v/>
      </c>
      <c r="CQ17" t="str">
        <f>IF(Table4[[#This Row],[Column93]]=0,"",Table4[Column93])</f>
        <v/>
      </c>
      <c r="CR17" t="str">
        <f>IF(Table4[[#This Row],[Column94]]=0,"",Table4[Column94])</f>
        <v/>
      </c>
      <c r="CS17" t="str">
        <f>IF(Table4[[#This Row],[Column95]]=0,"",Table4[Column95])</f>
        <v/>
      </c>
      <c r="CT17" t="str">
        <f>IF(Table4[[#This Row],[Column96]]=0,"",Table4[Column96])</f>
        <v/>
      </c>
      <c r="CU17" t="str">
        <f>IF(Table4[[#This Row],[Column97]]=0,"",Table4[Column97])</f>
        <v/>
      </c>
      <c r="CV17" t="str">
        <f>IF(Table4[[#This Row],[Column98]]=0,"",Table4[Column98])</f>
        <v/>
      </c>
      <c r="CW17" t="str">
        <f>IF(Table4[[#This Row],[Column99]]=0,"",Table4[Column99])</f>
        <v/>
      </c>
      <c r="CX17" t="str">
        <f>IF(Table4[[#This Row],[Column100]]=0,"",Table4[Column100])</f>
        <v/>
      </c>
      <c r="CY17" t="str">
        <f>IF(Table4[[#This Row],[Column101]]=0,"",Table4[Column101])</f>
        <v/>
      </c>
      <c r="CZ17" t="str">
        <f>IF(Table4[[#This Row],[Column102]]=0,"",Table4[Column102])</f>
        <v/>
      </c>
      <c r="DA17" t="str">
        <f>IF(Table4[[#This Row],[Column103]]=0,"",Table4[Column103])</f>
        <v/>
      </c>
      <c r="DB17" t="str">
        <f>IF(Table4[[#This Row],[Column104]]=0,"",Table4[Column104])</f>
        <v/>
      </c>
      <c r="DC17" t="str">
        <f>IF(Table4[[#This Row],[Column105]]=0,"",Table4[Column105])</f>
        <v/>
      </c>
      <c r="DD17" t="str">
        <f>IF(Table4[[#This Row],[Column106]]=0,"",Table4[Column106])</f>
        <v/>
      </c>
      <c r="DE17" t="str">
        <f>IF(Table4[[#This Row],[Column107]]=0,"",Table4[Column107])</f>
        <v/>
      </c>
      <c r="DF17" t="str">
        <f>IF(Table4[[#This Row],[Column108]]=0,"",Table4[Column108])</f>
        <v/>
      </c>
      <c r="DG17" t="str">
        <f>IF(Table4[[#This Row],[Column109]]=0,"",Table4[Column109])</f>
        <v/>
      </c>
      <c r="DH17" t="str">
        <f>IF(Table4[[#This Row],[Column110]]=0,"",Table4[Column110])</f>
        <v/>
      </c>
      <c r="DI17" t="str">
        <f>IF(Table4[[#This Row],[Column111]]=0,"",Table4[Column111])</f>
        <v/>
      </c>
      <c r="DJ17" t="str">
        <f>IF(Table4[[#This Row],[Column112]]=0,"",Table4[Column112])</f>
        <v/>
      </c>
      <c r="DK17" t="str">
        <f>IF(Table4[[#This Row],[Column113]]=0,"",Table4[Column113])</f>
        <v/>
      </c>
      <c r="DL17" t="str">
        <f>IF(Table4[[#This Row],[Column114]]=0,"",Table4[Column114])</f>
        <v/>
      </c>
      <c r="DM17" t="str">
        <f>IF(Table4[[#This Row],[Column115]]=0,"",Table4[Column115])</f>
        <v/>
      </c>
      <c r="DN17" t="str">
        <f>IF(Table4[[#This Row],[Column116]]=0,"",Table4[Column116])</f>
        <v/>
      </c>
      <c r="DO17" t="str">
        <f>IF(Table4[[#This Row],[Column117]]=0,"",Table4[Column117])</f>
        <v/>
      </c>
      <c r="DP17" t="str">
        <f>IF(Table4[[#This Row],[Column118]]=0,"",Table4[Column118])</f>
        <v/>
      </c>
      <c r="DQ17" t="str">
        <f>IF(Table4[[#This Row],[Column119]]=0,"",Table4[Column119])</f>
        <v/>
      </c>
      <c r="DR17" t="str">
        <f>IF(Table4[[#This Row],[Column120]]=0,"",Table4[Column120])</f>
        <v/>
      </c>
      <c r="DS17" t="str">
        <f>IF(Table4[[#This Row],[Column121]]=0,"",Table4[Column121])</f>
        <v/>
      </c>
      <c r="DT17" t="str">
        <f>IF(Table4[[#This Row],[Column122]]=0,"",Table4[Column122])</f>
        <v/>
      </c>
      <c r="DU17" t="str">
        <f>IF(Table4[[#This Row],[Column123]]=0,"",Table4[Column123])</f>
        <v/>
      </c>
      <c r="DV17" t="str">
        <f>IF(Table4[[#This Row],[Column124]]=0,"",Table4[Column124])</f>
        <v/>
      </c>
      <c r="DW17" t="str">
        <f>IF(Table4[[#This Row],[Column125]]=0,"",Table4[Column125])</f>
        <v/>
      </c>
      <c r="DX17" t="str">
        <f>IF(Table4[[#This Row],[Column126]]=0,"",Table4[Column126])</f>
        <v/>
      </c>
      <c r="DY17" t="str">
        <f>IF(Table4[[#This Row],[Column127]]=0,"",Table4[Column127])</f>
        <v/>
      </c>
      <c r="DZ17" t="str">
        <f>IF(Table4[[#This Row],[Column128]]=0,"",Table4[Column128])</f>
        <v/>
      </c>
      <c r="EA17" t="str">
        <f>IF(Table4[[#This Row],[Column129]]=0,"",Table4[Column129])</f>
        <v/>
      </c>
      <c r="EB17" t="str">
        <f>IF(Table4[[#This Row],[Column130]]=0,"",Table4[Column130])</f>
        <v/>
      </c>
      <c r="EC17" t="str">
        <f>IF(Table4[[#This Row],[Column131]]=0,"",Table4[Column131])</f>
        <v/>
      </c>
      <c r="ED17" t="str">
        <f>IF(Table4[[#This Row],[Column132]]=0,"",Table4[Column132])</f>
        <v/>
      </c>
      <c r="EE17" t="str">
        <f>IF(Table4[[#This Row],[Column133]]=0,"",Table4[Column133])</f>
        <v/>
      </c>
      <c r="EF17" t="str">
        <f>IF(Table4[[#This Row],[Column134]]=0,"",Table4[Column134])</f>
        <v/>
      </c>
      <c r="EG17" t="str">
        <f>IF(Table4[[#This Row],[Column135]]=0,"",Table4[Column135])</f>
        <v/>
      </c>
      <c r="EH17" t="str">
        <f>IF(Table4[[#This Row],[Column136]]=0,"",Table4[Column136])</f>
        <v/>
      </c>
      <c r="EI17" t="str">
        <f>IF(Table4[[#This Row],[Column137]]=0,"",Table4[Column137])</f>
        <v/>
      </c>
      <c r="EJ17" t="str">
        <f>IF(Table4[[#This Row],[Column138]]=0,"",Table4[Column138])</f>
        <v/>
      </c>
      <c r="EK17" t="str">
        <f>IF(Table4[[#This Row],[Column139]]=0,"",Table4[Column139])</f>
        <v/>
      </c>
      <c r="EL17" t="str">
        <f>IF(Table4[[#This Row],[Column140]]=0,"",Table4[Column140])</f>
        <v/>
      </c>
      <c r="EM17" t="str">
        <f>IF(Table4[[#This Row],[Column141]]=0,"",Table4[Column141])</f>
        <v/>
      </c>
      <c r="EN17" t="str">
        <f>IF(Table4[[#This Row],[Column142]]=0,"",Table4[Column142])</f>
        <v/>
      </c>
      <c r="EO17" t="str">
        <f>IF(Table4[[#This Row],[Column143]]=0,"",Table4[Column143])</f>
        <v/>
      </c>
      <c r="EP17" t="str">
        <f>IF(Table4[[#This Row],[Column144]]=0,"",Table4[Column144])</f>
        <v/>
      </c>
      <c r="EQ17" t="str">
        <f>IF(Table4[[#This Row],[Column145]]=0,"",Table4[Column145])</f>
        <v/>
      </c>
      <c r="ER17" t="str">
        <f>IF(Table4[[#This Row],[Column146]]=0,"",Table4[Column146])</f>
        <v/>
      </c>
      <c r="ES17" t="str">
        <f>IF(Table4[[#This Row],[Column147]]=0,"",Table4[Column147])</f>
        <v/>
      </c>
      <c r="ET17" t="str">
        <f>IF(Table4[[#This Row],[Column148]]=0,"",Table4[Column148])</f>
        <v/>
      </c>
      <c r="EU17" t="str">
        <f>IF(Table4[[#This Row],[Column149]]=0,"",Table4[Column149])</f>
        <v/>
      </c>
      <c r="EV17" t="str">
        <f>IF(Table4[[#This Row],[Column150]]=0,"",Table4[Column150])</f>
        <v/>
      </c>
      <c r="EW17" t="str">
        <f>IF(Table4[[#This Row],[Column151]]=0,"",Table4[Column151])</f>
        <v/>
      </c>
      <c r="EX17" t="str">
        <f>IF(Table4[[#This Row],[Column152]]=0,"",Table4[Column152])</f>
        <v/>
      </c>
      <c r="EY17" t="str">
        <f>IF(Table4[[#This Row],[Column153]]=0,"",Table4[Column153])</f>
        <v/>
      </c>
      <c r="EZ17" t="str">
        <f>IF(Table4[[#This Row],[Column154]]=0,"",Table4[Column154])</f>
        <v/>
      </c>
      <c r="FA17" t="str">
        <f>IF(Table4[[#This Row],[Column155]]=0,"",Table4[Column155])</f>
        <v/>
      </c>
      <c r="FB17" t="str">
        <f>IF(Table4[[#This Row],[Column156]]=0,"",Table4[Column156])</f>
        <v/>
      </c>
      <c r="FC17" t="str">
        <f>IF(Table4[[#This Row],[Column157]]=0,"",Table4[Column157])</f>
        <v/>
      </c>
      <c r="FD17" t="str">
        <f>IF(Table4[[#This Row],[Column158]]=0,"",Table4[Column158])</f>
        <v/>
      </c>
      <c r="FE17" t="str">
        <f>IF(Table4[[#This Row],[Column159]]=0,"",Table4[Column159])</f>
        <v/>
      </c>
      <c r="FF17" t="str">
        <f>IF(Table4[[#This Row],[Column160]]=0,"",Table4[Column160])</f>
        <v/>
      </c>
      <c r="FG17" t="str">
        <f>IF(Table4[[#This Row],[Column161]]=0,"",Table4[Column161])</f>
        <v/>
      </c>
      <c r="FH17" t="str">
        <f>IF(Table4[[#This Row],[Column162]]=0,"",Table4[Column162])</f>
        <v/>
      </c>
      <c r="FI17" t="str">
        <f>IF(Table4[[#This Row],[Column163]]=0,"",Table4[Column163])</f>
        <v/>
      </c>
      <c r="FJ17" t="str">
        <f>IF(Table4[[#This Row],[Column164]]=0,"",Table4[Column164])</f>
        <v/>
      </c>
      <c r="FK17" t="str">
        <f>IF(Table4[[#This Row],[Column165]]=0,"",Table4[Column165])</f>
        <v/>
      </c>
      <c r="FL17" t="str">
        <f>IF(Table4[[#This Row],[Column166]]=0,"",Table4[Column166])</f>
        <v/>
      </c>
      <c r="FM17" t="str">
        <f>IF(Table4[[#This Row],[Column167]]=0,"",Table4[Column167])</f>
        <v/>
      </c>
      <c r="FN17" t="str">
        <f>IF(Table4[[#This Row],[Column168]]=0,"",Table4[Column168])</f>
        <v/>
      </c>
      <c r="FO17" t="str">
        <f>IF(Table4[[#This Row],[Column169]]=0,"",Table4[Column169])</f>
        <v/>
      </c>
      <c r="FP17" t="str">
        <f>IF(Table4[[#This Row],[Column170]]=0,"",Table4[Column170])</f>
        <v/>
      </c>
      <c r="FQ17" t="str">
        <f>IF(Table4[[#This Row],[Column171]]=0,"",Table4[Column171])</f>
        <v/>
      </c>
      <c r="FR17" t="str">
        <f>IF(Table4[[#This Row],[Column172]]=0,"",Table4[Column172])</f>
        <v/>
      </c>
      <c r="FS17" t="str">
        <f>IF(Table4[[#This Row],[Column173]]=0,"",Table4[Column173])</f>
        <v/>
      </c>
      <c r="FT17" t="str">
        <f>IF(Table4[[#This Row],[Column174]]=0,"",Table4[Column174])</f>
        <v/>
      </c>
      <c r="FU17" t="str">
        <f>IF(Table4[[#This Row],[Column175]]=0,"",Table4[Column175])</f>
        <v/>
      </c>
      <c r="FV17" t="str">
        <f>IF(Table4[[#This Row],[Column176]]=0,"",Table4[Column176])</f>
        <v/>
      </c>
      <c r="FW17" t="str">
        <f>IF(Table4[[#This Row],[Column177]]=0,"",Table4[Column177])</f>
        <v/>
      </c>
      <c r="FX17" t="str">
        <f>IF(Table4[[#This Row],[Column178]]=0,"",Table4[Column178])</f>
        <v/>
      </c>
      <c r="FY17" t="str">
        <f>IF(Table4[[#This Row],[Column179]]=0,"",Table4[Column179])</f>
        <v/>
      </c>
      <c r="FZ17" t="str">
        <f>IF(Table4[[#This Row],[Column180]]=0,"",Table4[Column180])</f>
        <v/>
      </c>
      <c r="GA17" t="str">
        <f>IF(Table4[[#This Row],[Column181]]=0,"",Table4[Column181])</f>
        <v/>
      </c>
      <c r="GB17" t="str">
        <f>IF(Table4[[#This Row],[Column182]]=0,"",Table4[Column182])</f>
        <v/>
      </c>
      <c r="GC17" t="str">
        <f>IF(Table4[[#This Row],[Column183]]=0,"",Table4[Column183])</f>
        <v/>
      </c>
      <c r="GD17" t="str">
        <f>IF(Table4[[#This Row],[Column184]]=0,"",Table4[Column184])</f>
        <v/>
      </c>
      <c r="GE17" t="str">
        <f>IF(Table4[[#This Row],[Column185]]=0,"",Table4[Column185])</f>
        <v/>
      </c>
      <c r="GF17" t="str">
        <f>IF(Table4[[#This Row],[Column186]]=0,"",Table4[Column186])</f>
        <v/>
      </c>
      <c r="GG17" t="str">
        <f>IF(Table4[[#This Row],[Column187]]=0,"",Table4[Column187])</f>
        <v/>
      </c>
      <c r="GH17" t="str">
        <f>IF(Table4[[#This Row],[Column188]]=0,"",Table4[Column188])</f>
        <v/>
      </c>
      <c r="GI17" t="str">
        <f>IF(Table4[[#This Row],[Column189]]=0,"",Table4[Column189])</f>
        <v/>
      </c>
      <c r="GJ17" t="str">
        <f>IF(Table4[[#This Row],[Column190]]=0,"",Table4[Column190])</f>
        <v/>
      </c>
      <c r="GK17" t="str">
        <f>IF(Table4[[#This Row],[Column191]]=0,"",Table4[Column191])</f>
        <v/>
      </c>
      <c r="GL17" t="str">
        <f>IF(Table4[[#This Row],[Column192]]=0,"",Table4[Column192])</f>
        <v/>
      </c>
      <c r="GM17" t="str">
        <f>IF(Table4[[#This Row],[Column193]]=0,"",Table4[Column193])</f>
        <v/>
      </c>
      <c r="GN17" t="str">
        <f>IF(Table4[[#This Row],[Column194]]=0,"",Table4[Column194])</f>
        <v/>
      </c>
      <c r="GO17" t="str">
        <f>IF(Table4[[#This Row],[Column195]]=0,"",Table4[Column195])</f>
        <v/>
      </c>
      <c r="GP17" t="str">
        <f>IF(Table4[[#This Row],[Column196]]=0,"",Table4[Column196])</f>
        <v/>
      </c>
      <c r="GQ17" t="str">
        <f>IF(Table4[[#This Row],[Column197]]=0,"",Table4[Column197])</f>
        <v/>
      </c>
      <c r="GR17" t="str">
        <f>IF(Table4[[#This Row],[Column198]]=0,"",Table4[Column198])</f>
        <v/>
      </c>
      <c r="GS17" t="str">
        <f>IF(Table4[[#This Row],[Column199]]=0,"",Table4[Column199])</f>
        <v/>
      </c>
      <c r="GT17" t="str">
        <f>IF(Table4[[#This Row],[Column200]]=0,"",Table4[Column200])</f>
        <v/>
      </c>
      <c r="GU17" t="str">
        <f>IF(Table4[[#This Row],[Column201]]=0,"",Table4[Column201])</f>
        <v/>
      </c>
      <c r="GV17" t="str">
        <f>IF(Table4[[#This Row],[Column202]]=0,"",Table4[Column202])</f>
        <v/>
      </c>
      <c r="GW17" t="str">
        <f>IF(Table4[[#This Row],[Column203]]=0,"",Table4[Column203])</f>
        <v/>
      </c>
      <c r="GX17" t="str">
        <f>IF(Table4[[#This Row],[Conversions]]=0,"",Table4[Conversions])</f>
        <v/>
      </c>
      <c r="GY17" s="2" t="e">
        <f>Table434[[#This Row],[Conversions]]*B$2</f>
        <v>#VALUE!</v>
      </c>
      <c r="GZ17">
        <f>SUM(COUNTIF(Table434[[#This Row],[Path]:[Column203]],{"*e*","social"}))</f>
        <v>0</v>
      </c>
      <c r="HA17" t="e">
        <f t="array" ref="HA17">IF(LOOKUP(REPT("Z",255),IF(B17:GW17&lt;&gt;"",B17:GW17),B17:GW17)=A$2,1,0)</f>
        <v>#N/A</v>
      </c>
      <c r="HB17" t="e">
        <f t="array" ref="HB17">IF(LOOKUP(REPT("Z",255),IF(B17:GW17&lt;&gt;"",B17:GW17),B17:GW17)=A$3,1,0)</f>
        <v>#N/A</v>
      </c>
      <c r="HC17" t="e">
        <f t="array" ref="HC17">IF(LOOKUP(REPT("Z",255),IF(B17:GW17&lt;&gt;"",B17:GW17),B17:GW17)=A$4,1,0)</f>
        <v>#N/A</v>
      </c>
      <c r="HD17" t="e">
        <f t="array" ref="HD17">IF(LOOKUP(REPT("Z",255),IF(B17:GW17&lt;&gt;"",B17:GW17),B17:GW17)=A$5,1,0)</f>
        <v>#N/A</v>
      </c>
      <c r="HE17" t="e">
        <f t="array" ref="HE17">IF(LOOKUP(REPT("Z",255),IF(B17:GW17&lt;&gt;"",B17:GW17),B17:GW17)=A$6,1,0)</f>
        <v>#N/A</v>
      </c>
      <c r="HF17" t="e">
        <f t="array" ref="HF17">IF(LOOKUP(REPT("Z",255),IF(B17:GW17&lt;&gt;"",B17:GW17),B17:GW17)=A$7,1,0)</f>
        <v>#N/A</v>
      </c>
      <c r="HG17" s="1">
        <f>COUNTIF(Table434[[#This Row],[Path]:[Column203]],A$2)</f>
        <v>0</v>
      </c>
      <c r="HH17" s="1">
        <f>COUNTIF(Table434[[#This Row],[Path]:[Column203]],A$3)</f>
        <v>0</v>
      </c>
      <c r="HI17" s="1">
        <f>COUNTIF(Table434[[#This Row],[Path]:[Column203]],A$4)</f>
        <v>0</v>
      </c>
      <c r="HJ17" s="5">
        <f>COUNTIF(Table434[[#This Row],[Path]:[Column203]],A$5)</f>
        <v>0</v>
      </c>
      <c r="HK17" s="5">
        <f>COUNTIF(Table434[[#This Row],[Path]:[Column203]],A$6)</f>
        <v>0</v>
      </c>
      <c r="HL17" s="5">
        <f>COUNTIF(Table434[[#This Row],[Path]:[Column203]],A$7)</f>
        <v>0</v>
      </c>
      <c r="HM17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17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17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17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17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17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17" s="4" t="e">
        <f>Table434[[#This Row],[IncrementalOrganic Attribution Ratio]]*Table434[[#This Row],[Total Revenue]]</f>
        <v>#VALUE!</v>
      </c>
      <c r="HT17" s="4" t="e">
        <f>Table434[[#This Row],[BrandIntention Attribution Ratio]]*Table434[[#This Row],[Total Revenue]]</f>
        <v>#VALUE!</v>
      </c>
      <c r="HU17" s="4" t="e">
        <f>Table434[[#This Row],[Incrementalcpc Attribution Ratio]]*Table434[[#This Row],[Total Revenue]]</f>
        <v>#VALUE!</v>
      </c>
      <c r="HV17" s="4" t="e">
        <f>Table434[[#This Row],[Feeds Attribution Ratio]]*Table434[[#This Row],[Total Revenue]]</f>
        <v>#VALUE!</v>
      </c>
      <c r="HW17" s="4" t="e">
        <f>Table434[[#This Row],[Referrals Attribution Ratio]]*Table434[[#This Row],[Total Revenue]]</f>
        <v>#VALUE!</v>
      </c>
      <c r="HX17" s="4" t="e">
        <f>Table434[[#This Row],[Social Attribution Ratio]]*Table434[[#This Row],[Total Revenue]]</f>
        <v>#VALUE!</v>
      </c>
      <c r="HY17" s="18">
        <f>SUM(Table434[[#This Row],[IncrementalOrganic Attribution Ratio]:[Social Attribution Ratio]])</f>
        <v>0</v>
      </c>
    </row>
    <row r="18" spans="2:233" x14ac:dyDescent="0.25">
      <c r="B18" t="str">
        <f>IF(Table4[[#This Row],[Path]]=0,"",Table4[Path])</f>
        <v/>
      </c>
      <c r="C18" t="str">
        <f>IF(Table4[[#This Row],[Column1]]=0,"",Table4[Column1])</f>
        <v/>
      </c>
      <c r="D18" t="str">
        <f>IF(Table4[[#This Row],[Column2]]=0,"",Table4[Column2])</f>
        <v/>
      </c>
      <c r="E18" t="str">
        <f>IF(Table4[[#This Row],[Column3]]=0,"",Table4[Column3])</f>
        <v/>
      </c>
      <c r="F18" t="str">
        <f>IF(Table4[[#This Row],[Column4]]=0,"",Table4[Column4])</f>
        <v/>
      </c>
      <c r="G18" t="str">
        <f>IF(Table4[[#This Row],[Column5]]=0,"",Table4[Column5])</f>
        <v/>
      </c>
      <c r="H18" t="str">
        <f>IF(Table4[[#This Row],[Column6]]=0,"",Table4[Column6])</f>
        <v/>
      </c>
      <c r="I18" t="str">
        <f>IF(Table4[[#This Row],[Column7]]=0,"",Table4[Column7])</f>
        <v/>
      </c>
      <c r="J18" t="str">
        <f>IF(Table4[[#This Row],[Column8]]=0,"",Table4[Column8])</f>
        <v/>
      </c>
      <c r="K18" t="str">
        <f>IF(Table4[[#This Row],[Column9]]=0,"",Table4[Column9])</f>
        <v/>
      </c>
      <c r="L18" t="str">
        <f>IF(Table4[[#This Row],[Column10]]=0,"",Table4[Column10])</f>
        <v/>
      </c>
      <c r="M18" t="str">
        <f>IF(Table4[[#This Row],[Column11]]=0,"",Table4[Column11])</f>
        <v/>
      </c>
      <c r="N18" t="str">
        <f>IF(Table4[[#This Row],[Column12]]=0,"",Table4[Column12])</f>
        <v/>
      </c>
      <c r="O18" t="str">
        <f>IF(Table4[[#This Row],[Column13]]=0,"",Table4[Column13])</f>
        <v/>
      </c>
      <c r="P18" t="str">
        <f>IF(Table4[[#This Row],[Column14]]=0,"",Table4[Column14])</f>
        <v/>
      </c>
      <c r="Q18" t="str">
        <f>IF(Table4[[#This Row],[Column15]]=0,"",Table4[Column15])</f>
        <v/>
      </c>
      <c r="R18" t="str">
        <f>IF(Table4[[#This Row],[Column16]]=0,"",Table4[Column16])</f>
        <v/>
      </c>
      <c r="S18" t="str">
        <f>IF(Table4[[#This Row],[Column17]]=0,"",Table4[Column17])</f>
        <v/>
      </c>
      <c r="T18" t="str">
        <f>IF(Table4[[#This Row],[Column18]]=0,"",Table4[Column18])</f>
        <v/>
      </c>
      <c r="U18" t="str">
        <f>IF(Table4[[#This Row],[Column19]]=0,"",Table4[Column19])</f>
        <v/>
      </c>
      <c r="V18" t="str">
        <f>IF(Table4[[#This Row],[Column20]]=0,"",Table4[Column20])</f>
        <v/>
      </c>
      <c r="W18" t="str">
        <f>IF(Table4[[#This Row],[Column21]]=0,"",Table4[Column21])</f>
        <v/>
      </c>
      <c r="X18" t="str">
        <f>IF(Table4[[#This Row],[Column22]]=0,"",Table4[Column22])</f>
        <v/>
      </c>
      <c r="Y18" t="str">
        <f>IF(Table4[[#This Row],[Column23]]=0,"",Table4[Column23])</f>
        <v/>
      </c>
      <c r="Z18" t="str">
        <f>IF(Table4[[#This Row],[Column24]]=0,"",Table4[Column24])</f>
        <v/>
      </c>
      <c r="AA18" t="str">
        <f>IF(Table4[[#This Row],[Column25]]=0,"",Table4[Column25])</f>
        <v/>
      </c>
      <c r="AB18" t="str">
        <f>IF(Table4[[#This Row],[Column26]]=0,"",Table4[Column26])</f>
        <v/>
      </c>
      <c r="AC18" t="str">
        <f>IF(Table4[[#This Row],[Column27]]=0,"",Table4[Column27])</f>
        <v/>
      </c>
      <c r="AD18" t="str">
        <f>IF(Table4[[#This Row],[Column28]]=0,"",Table4[Column28])</f>
        <v/>
      </c>
      <c r="AE18" t="str">
        <f>IF(Table4[[#This Row],[Column29]]=0,"",Table4[Column29])</f>
        <v/>
      </c>
      <c r="AF18" t="str">
        <f>IF(Table4[[#This Row],[Column30]]=0,"",Table4[Column30])</f>
        <v/>
      </c>
      <c r="AG18" t="str">
        <f>IF(Table4[[#This Row],[Column31]]=0,"",Table4[Column31])</f>
        <v/>
      </c>
      <c r="AH18" t="str">
        <f>IF(Table4[[#This Row],[Column32]]=0,"",Table4[Column32])</f>
        <v/>
      </c>
      <c r="AI18" t="str">
        <f>IF(Table4[[#This Row],[Column33]]=0,"",Table4[Column33])</f>
        <v/>
      </c>
      <c r="AJ18" t="str">
        <f>IF(Table4[[#This Row],[Column34]]=0,"",Table4[Column34])</f>
        <v/>
      </c>
      <c r="AK18" t="str">
        <f>IF(Table4[[#This Row],[Column35]]=0,"",Table4[Column35])</f>
        <v/>
      </c>
      <c r="AL18" t="str">
        <f>IF(Table4[[#This Row],[Column36]]=0,"",Table4[Column36])</f>
        <v/>
      </c>
      <c r="AM18" t="str">
        <f>IF(Table4[[#This Row],[Column37]]=0,"",Table4[Column37])</f>
        <v/>
      </c>
      <c r="AN18" t="str">
        <f>IF(Table4[[#This Row],[Column38]]=0,"",Table4[Column38])</f>
        <v/>
      </c>
      <c r="AO18" t="str">
        <f>IF(Table4[[#This Row],[Column39]]=0,"",Table4[Column39])</f>
        <v/>
      </c>
      <c r="AP18" t="str">
        <f>IF(Table4[[#This Row],[Column40]]=0,"",Table4[Column40])</f>
        <v/>
      </c>
      <c r="AQ18" t="str">
        <f>IF(Table4[[#This Row],[Column41]]=0,"",Table4[Column41])</f>
        <v/>
      </c>
      <c r="AR18" t="str">
        <f>IF(Table4[[#This Row],[Column42]]=0,"",Table4[Column42])</f>
        <v/>
      </c>
      <c r="AS18" t="str">
        <f>IF(Table4[[#This Row],[Column43]]=0,"",Table4[Column43])</f>
        <v/>
      </c>
      <c r="AT18" t="str">
        <f>IF(Table4[[#This Row],[Column44]]=0,"",Table4[Column44])</f>
        <v/>
      </c>
      <c r="AU18" t="str">
        <f>IF(Table4[[#This Row],[Column45]]=0,"",Table4[Column45])</f>
        <v/>
      </c>
      <c r="AV18" t="str">
        <f>IF(Table4[[#This Row],[Column46]]=0,"",Table4[Column46])</f>
        <v/>
      </c>
      <c r="AW18" t="str">
        <f>IF(Table4[[#This Row],[Column47]]=0,"",Table4[Column47])</f>
        <v/>
      </c>
      <c r="AX18" t="str">
        <f>IF(Table4[[#This Row],[Column48]]=0,"",Table4[Column48])</f>
        <v/>
      </c>
      <c r="AY18" t="str">
        <f>IF(Table4[[#This Row],[Column49]]=0,"",Table4[Column49])</f>
        <v/>
      </c>
      <c r="AZ18" t="str">
        <f>IF(Table4[[#This Row],[Column50]]=0,"",Table4[Column50])</f>
        <v/>
      </c>
      <c r="BA18" t="str">
        <f>IF(Table4[[#This Row],[Column51]]=0,"",Table4[Column51])</f>
        <v/>
      </c>
      <c r="BB18" t="str">
        <f>IF(Table4[[#This Row],[Column52]]=0,"",Table4[Column52])</f>
        <v/>
      </c>
      <c r="BC18" t="str">
        <f>IF(Table4[[#This Row],[Column53]]=0,"",Table4[Column53])</f>
        <v/>
      </c>
      <c r="BD18" t="str">
        <f>IF(Table4[[#This Row],[Column54]]=0,"",Table4[Column54])</f>
        <v/>
      </c>
      <c r="BE18" t="str">
        <f>IF(Table4[[#This Row],[Column55]]=0,"",Table4[Column55])</f>
        <v/>
      </c>
      <c r="BF18" t="str">
        <f>IF(Table4[[#This Row],[Column56]]=0,"",Table4[Column56])</f>
        <v/>
      </c>
      <c r="BG18" t="str">
        <f>IF(Table4[[#This Row],[Column57]]=0,"",Table4[Column57])</f>
        <v/>
      </c>
      <c r="BH18" t="str">
        <f>IF(Table4[[#This Row],[Column58]]=0,"",Table4[Column58])</f>
        <v/>
      </c>
      <c r="BI18" t="str">
        <f>IF(Table4[[#This Row],[Column59]]=0,"",Table4[Column59])</f>
        <v/>
      </c>
      <c r="BJ18" t="str">
        <f>IF(Table4[[#This Row],[Column60]]=0,"",Table4[Column60])</f>
        <v/>
      </c>
      <c r="BK18" t="str">
        <f>IF(Table4[[#This Row],[Column61]]=0,"",Table4[Column61])</f>
        <v/>
      </c>
      <c r="BL18" t="str">
        <f>IF(Table4[[#This Row],[Column62]]=0,"",Table4[Column62])</f>
        <v/>
      </c>
      <c r="BM18" t="str">
        <f>IF(Table4[[#This Row],[Column63]]=0,"",Table4[Column63])</f>
        <v/>
      </c>
      <c r="BN18" t="str">
        <f>IF(Table4[[#This Row],[Column64]]=0,"",Table4[Column64])</f>
        <v/>
      </c>
      <c r="BO18" t="str">
        <f>IF(Table4[[#This Row],[Column65]]=0,"",Table4[Column65])</f>
        <v/>
      </c>
      <c r="BP18" t="str">
        <f>IF(Table4[[#This Row],[Column66]]=0,"",Table4[Column66])</f>
        <v/>
      </c>
      <c r="BQ18" t="str">
        <f>IF(Table4[[#This Row],[Column67]]=0,"",Table4[Column67])</f>
        <v/>
      </c>
      <c r="BR18" t="str">
        <f>IF(Table4[[#This Row],[Column68]]=0,"",Table4[Column68])</f>
        <v/>
      </c>
      <c r="BS18" t="str">
        <f>IF(Table4[[#This Row],[Column69]]=0,"",Table4[Column69])</f>
        <v/>
      </c>
      <c r="BT18" t="str">
        <f>IF(Table4[[#This Row],[Column70]]=0,"",Table4[Column70])</f>
        <v/>
      </c>
      <c r="BU18" t="str">
        <f>IF(Table4[[#This Row],[Column71]]=0,"",Table4[Column71])</f>
        <v/>
      </c>
      <c r="BV18" t="str">
        <f>IF(Table4[[#This Row],[Column72]]=0,"",Table4[Column72])</f>
        <v/>
      </c>
      <c r="BW18" t="str">
        <f>IF(Table4[[#This Row],[Column73]]=0,"",Table4[Column73])</f>
        <v/>
      </c>
      <c r="BX18" t="str">
        <f>IF(Table4[[#This Row],[Column74]]=0,"",Table4[Column74])</f>
        <v/>
      </c>
      <c r="BY18" t="str">
        <f>IF(Table4[[#This Row],[Column75]]=0,"",Table4[Column75])</f>
        <v/>
      </c>
      <c r="BZ18" t="str">
        <f>IF(Table4[[#This Row],[Column76]]=0,"",Table4[Column76])</f>
        <v/>
      </c>
      <c r="CA18" t="str">
        <f>IF(Table4[[#This Row],[Column77]]=0,"",Table4[Column77])</f>
        <v/>
      </c>
      <c r="CB18" t="str">
        <f>IF(Table4[[#This Row],[Column78]]=0,"",Table4[Column78])</f>
        <v/>
      </c>
      <c r="CC18" t="str">
        <f>IF(Table4[[#This Row],[Column79]]=0,"",Table4[Column79])</f>
        <v/>
      </c>
      <c r="CD18" t="str">
        <f>IF(Table4[[#This Row],[Column80]]=0,"",Table4[Column80])</f>
        <v/>
      </c>
      <c r="CE18" t="str">
        <f>IF(Table4[[#This Row],[Column81]]=0,"",Table4[Column81])</f>
        <v/>
      </c>
      <c r="CF18" t="str">
        <f>IF(Table4[[#This Row],[Column82]]=0,"",Table4[Column82])</f>
        <v/>
      </c>
      <c r="CG18" t="str">
        <f>IF(Table4[[#This Row],[Column83]]=0,"",Table4[Column83])</f>
        <v/>
      </c>
      <c r="CH18" t="str">
        <f>IF(Table4[[#This Row],[Column84]]=0,"",Table4[Column84])</f>
        <v/>
      </c>
      <c r="CI18" t="str">
        <f>IF(Table4[[#This Row],[Column85]]=0,"",Table4[Column85])</f>
        <v/>
      </c>
      <c r="CJ18" t="str">
        <f>IF(Table4[[#This Row],[Column86]]=0,"",Table4[Column86])</f>
        <v/>
      </c>
      <c r="CK18" t="str">
        <f>IF(Table4[[#This Row],[Column87]]=0,"",Table4[Column87])</f>
        <v/>
      </c>
      <c r="CL18" t="str">
        <f>IF(Table4[[#This Row],[Column88]]=0,"",Table4[Column88])</f>
        <v/>
      </c>
      <c r="CM18" t="str">
        <f>IF(Table4[[#This Row],[Column89]]=0,"",Table4[Column89])</f>
        <v/>
      </c>
      <c r="CN18" t="str">
        <f>IF(Table4[[#This Row],[Column90]]=0,"",Table4[Column90])</f>
        <v/>
      </c>
      <c r="CO18" t="str">
        <f>IF(Table4[[#This Row],[Column91]]=0,"",Table4[Column91])</f>
        <v/>
      </c>
      <c r="CP18" t="str">
        <f>IF(Table4[[#This Row],[Column92]]=0,"",Table4[Column92])</f>
        <v/>
      </c>
      <c r="CQ18" t="str">
        <f>IF(Table4[[#This Row],[Column93]]=0,"",Table4[Column93])</f>
        <v/>
      </c>
      <c r="CR18" t="str">
        <f>IF(Table4[[#This Row],[Column94]]=0,"",Table4[Column94])</f>
        <v/>
      </c>
      <c r="CS18" t="str">
        <f>IF(Table4[[#This Row],[Column95]]=0,"",Table4[Column95])</f>
        <v/>
      </c>
      <c r="CT18" t="str">
        <f>IF(Table4[[#This Row],[Column96]]=0,"",Table4[Column96])</f>
        <v/>
      </c>
      <c r="CU18" t="str">
        <f>IF(Table4[[#This Row],[Column97]]=0,"",Table4[Column97])</f>
        <v/>
      </c>
      <c r="CV18" t="str">
        <f>IF(Table4[[#This Row],[Column98]]=0,"",Table4[Column98])</f>
        <v/>
      </c>
      <c r="CW18" t="str">
        <f>IF(Table4[[#This Row],[Column99]]=0,"",Table4[Column99])</f>
        <v/>
      </c>
      <c r="CX18" t="str">
        <f>IF(Table4[[#This Row],[Column100]]=0,"",Table4[Column100])</f>
        <v/>
      </c>
      <c r="CY18" t="str">
        <f>IF(Table4[[#This Row],[Column101]]=0,"",Table4[Column101])</f>
        <v/>
      </c>
      <c r="CZ18" t="str">
        <f>IF(Table4[[#This Row],[Column102]]=0,"",Table4[Column102])</f>
        <v/>
      </c>
      <c r="DA18" t="str">
        <f>IF(Table4[[#This Row],[Column103]]=0,"",Table4[Column103])</f>
        <v/>
      </c>
      <c r="DB18" t="str">
        <f>IF(Table4[[#This Row],[Column104]]=0,"",Table4[Column104])</f>
        <v/>
      </c>
      <c r="DC18" t="str">
        <f>IF(Table4[[#This Row],[Column105]]=0,"",Table4[Column105])</f>
        <v/>
      </c>
      <c r="DD18" t="str">
        <f>IF(Table4[[#This Row],[Column106]]=0,"",Table4[Column106])</f>
        <v/>
      </c>
      <c r="DE18" t="str">
        <f>IF(Table4[[#This Row],[Column107]]=0,"",Table4[Column107])</f>
        <v/>
      </c>
      <c r="DF18" t="str">
        <f>IF(Table4[[#This Row],[Column108]]=0,"",Table4[Column108])</f>
        <v/>
      </c>
      <c r="DG18" t="str">
        <f>IF(Table4[[#This Row],[Column109]]=0,"",Table4[Column109])</f>
        <v/>
      </c>
      <c r="DH18" t="str">
        <f>IF(Table4[[#This Row],[Column110]]=0,"",Table4[Column110])</f>
        <v/>
      </c>
      <c r="DI18" t="str">
        <f>IF(Table4[[#This Row],[Column111]]=0,"",Table4[Column111])</f>
        <v/>
      </c>
      <c r="DJ18" t="str">
        <f>IF(Table4[[#This Row],[Column112]]=0,"",Table4[Column112])</f>
        <v/>
      </c>
      <c r="DK18" t="str">
        <f>IF(Table4[[#This Row],[Column113]]=0,"",Table4[Column113])</f>
        <v/>
      </c>
      <c r="DL18" t="str">
        <f>IF(Table4[[#This Row],[Column114]]=0,"",Table4[Column114])</f>
        <v/>
      </c>
      <c r="DM18" t="str">
        <f>IF(Table4[[#This Row],[Column115]]=0,"",Table4[Column115])</f>
        <v/>
      </c>
      <c r="DN18" t="str">
        <f>IF(Table4[[#This Row],[Column116]]=0,"",Table4[Column116])</f>
        <v/>
      </c>
      <c r="DO18" t="str">
        <f>IF(Table4[[#This Row],[Column117]]=0,"",Table4[Column117])</f>
        <v/>
      </c>
      <c r="DP18" t="str">
        <f>IF(Table4[[#This Row],[Column118]]=0,"",Table4[Column118])</f>
        <v/>
      </c>
      <c r="DQ18" t="str">
        <f>IF(Table4[[#This Row],[Column119]]=0,"",Table4[Column119])</f>
        <v/>
      </c>
      <c r="DR18" t="str">
        <f>IF(Table4[[#This Row],[Column120]]=0,"",Table4[Column120])</f>
        <v/>
      </c>
      <c r="DS18" t="str">
        <f>IF(Table4[[#This Row],[Column121]]=0,"",Table4[Column121])</f>
        <v/>
      </c>
      <c r="DT18" t="str">
        <f>IF(Table4[[#This Row],[Column122]]=0,"",Table4[Column122])</f>
        <v/>
      </c>
      <c r="DU18" t="str">
        <f>IF(Table4[[#This Row],[Column123]]=0,"",Table4[Column123])</f>
        <v/>
      </c>
      <c r="DV18" t="str">
        <f>IF(Table4[[#This Row],[Column124]]=0,"",Table4[Column124])</f>
        <v/>
      </c>
      <c r="DW18" t="str">
        <f>IF(Table4[[#This Row],[Column125]]=0,"",Table4[Column125])</f>
        <v/>
      </c>
      <c r="DX18" t="str">
        <f>IF(Table4[[#This Row],[Column126]]=0,"",Table4[Column126])</f>
        <v/>
      </c>
      <c r="DY18" t="str">
        <f>IF(Table4[[#This Row],[Column127]]=0,"",Table4[Column127])</f>
        <v/>
      </c>
      <c r="DZ18" t="str">
        <f>IF(Table4[[#This Row],[Column128]]=0,"",Table4[Column128])</f>
        <v/>
      </c>
      <c r="EA18" t="str">
        <f>IF(Table4[[#This Row],[Column129]]=0,"",Table4[Column129])</f>
        <v/>
      </c>
      <c r="EB18" t="str">
        <f>IF(Table4[[#This Row],[Column130]]=0,"",Table4[Column130])</f>
        <v/>
      </c>
      <c r="EC18" t="str">
        <f>IF(Table4[[#This Row],[Column131]]=0,"",Table4[Column131])</f>
        <v/>
      </c>
      <c r="ED18" t="str">
        <f>IF(Table4[[#This Row],[Column132]]=0,"",Table4[Column132])</f>
        <v/>
      </c>
      <c r="EE18" t="str">
        <f>IF(Table4[[#This Row],[Column133]]=0,"",Table4[Column133])</f>
        <v/>
      </c>
      <c r="EF18" t="str">
        <f>IF(Table4[[#This Row],[Column134]]=0,"",Table4[Column134])</f>
        <v/>
      </c>
      <c r="EG18" t="str">
        <f>IF(Table4[[#This Row],[Column135]]=0,"",Table4[Column135])</f>
        <v/>
      </c>
      <c r="EH18" t="str">
        <f>IF(Table4[[#This Row],[Column136]]=0,"",Table4[Column136])</f>
        <v/>
      </c>
      <c r="EI18" t="str">
        <f>IF(Table4[[#This Row],[Column137]]=0,"",Table4[Column137])</f>
        <v/>
      </c>
      <c r="EJ18" t="str">
        <f>IF(Table4[[#This Row],[Column138]]=0,"",Table4[Column138])</f>
        <v/>
      </c>
      <c r="EK18" t="str">
        <f>IF(Table4[[#This Row],[Column139]]=0,"",Table4[Column139])</f>
        <v/>
      </c>
      <c r="EL18" t="str">
        <f>IF(Table4[[#This Row],[Column140]]=0,"",Table4[Column140])</f>
        <v/>
      </c>
      <c r="EM18" t="str">
        <f>IF(Table4[[#This Row],[Column141]]=0,"",Table4[Column141])</f>
        <v/>
      </c>
      <c r="EN18" t="str">
        <f>IF(Table4[[#This Row],[Column142]]=0,"",Table4[Column142])</f>
        <v/>
      </c>
      <c r="EO18" t="str">
        <f>IF(Table4[[#This Row],[Column143]]=0,"",Table4[Column143])</f>
        <v/>
      </c>
      <c r="EP18" t="str">
        <f>IF(Table4[[#This Row],[Column144]]=0,"",Table4[Column144])</f>
        <v/>
      </c>
      <c r="EQ18" t="str">
        <f>IF(Table4[[#This Row],[Column145]]=0,"",Table4[Column145])</f>
        <v/>
      </c>
      <c r="ER18" t="str">
        <f>IF(Table4[[#This Row],[Column146]]=0,"",Table4[Column146])</f>
        <v/>
      </c>
      <c r="ES18" t="str">
        <f>IF(Table4[[#This Row],[Column147]]=0,"",Table4[Column147])</f>
        <v/>
      </c>
      <c r="ET18" t="str">
        <f>IF(Table4[[#This Row],[Column148]]=0,"",Table4[Column148])</f>
        <v/>
      </c>
      <c r="EU18" t="str">
        <f>IF(Table4[[#This Row],[Column149]]=0,"",Table4[Column149])</f>
        <v/>
      </c>
      <c r="EV18" t="str">
        <f>IF(Table4[[#This Row],[Column150]]=0,"",Table4[Column150])</f>
        <v/>
      </c>
      <c r="EW18" t="str">
        <f>IF(Table4[[#This Row],[Column151]]=0,"",Table4[Column151])</f>
        <v/>
      </c>
      <c r="EX18" t="str">
        <f>IF(Table4[[#This Row],[Column152]]=0,"",Table4[Column152])</f>
        <v/>
      </c>
      <c r="EY18" t="str">
        <f>IF(Table4[[#This Row],[Column153]]=0,"",Table4[Column153])</f>
        <v/>
      </c>
      <c r="EZ18" t="str">
        <f>IF(Table4[[#This Row],[Column154]]=0,"",Table4[Column154])</f>
        <v/>
      </c>
      <c r="FA18" t="str">
        <f>IF(Table4[[#This Row],[Column155]]=0,"",Table4[Column155])</f>
        <v/>
      </c>
      <c r="FB18" t="str">
        <f>IF(Table4[[#This Row],[Column156]]=0,"",Table4[Column156])</f>
        <v/>
      </c>
      <c r="FC18" t="str">
        <f>IF(Table4[[#This Row],[Column157]]=0,"",Table4[Column157])</f>
        <v/>
      </c>
      <c r="FD18" t="str">
        <f>IF(Table4[[#This Row],[Column158]]=0,"",Table4[Column158])</f>
        <v/>
      </c>
      <c r="FE18" t="str">
        <f>IF(Table4[[#This Row],[Column159]]=0,"",Table4[Column159])</f>
        <v/>
      </c>
      <c r="FF18" t="str">
        <f>IF(Table4[[#This Row],[Column160]]=0,"",Table4[Column160])</f>
        <v/>
      </c>
      <c r="FG18" t="str">
        <f>IF(Table4[[#This Row],[Column161]]=0,"",Table4[Column161])</f>
        <v/>
      </c>
      <c r="FH18" t="str">
        <f>IF(Table4[[#This Row],[Column162]]=0,"",Table4[Column162])</f>
        <v/>
      </c>
      <c r="FI18" t="str">
        <f>IF(Table4[[#This Row],[Column163]]=0,"",Table4[Column163])</f>
        <v/>
      </c>
      <c r="FJ18" t="str">
        <f>IF(Table4[[#This Row],[Column164]]=0,"",Table4[Column164])</f>
        <v/>
      </c>
      <c r="FK18" t="str">
        <f>IF(Table4[[#This Row],[Column165]]=0,"",Table4[Column165])</f>
        <v/>
      </c>
      <c r="FL18" t="str">
        <f>IF(Table4[[#This Row],[Column166]]=0,"",Table4[Column166])</f>
        <v/>
      </c>
      <c r="FM18" t="str">
        <f>IF(Table4[[#This Row],[Column167]]=0,"",Table4[Column167])</f>
        <v/>
      </c>
      <c r="FN18" t="str">
        <f>IF(Table4[[#This Row],[Column168]]=0,"",Table4[Column168])</f>
        <v/>
      </c>
      <c r="FO18" t="str">
        <f>IF(Table4[[#This Row],[Column169]]=0,"",Table4[Column169])</f>
        <v/>
      </c>
      <c r="FP18" t="str">
        <f>IF(Table4[[#This Row],[Column170]]=0,"",Table4[Column170])</f>
        <v/>
      </c>
      <c r="FQ18" t="str">
        <f>IF(Table4[[#This Row],[Column171]]=0,"",Table4[Column171])</f>
        <v/>
      </c>
      <c r="FR18" t="str">
        <f>IF(Table4[[#This Row],[Column172]]=0,"",Table4[Column172])</f>
        <v/>
      </c>
      <c r="FS18" t="str">
        <f>IF(Table4[[#This Row],[Column173]]=0,"",Table4[Column173])</f>
        <v/>
      </c>
      <c r="FT18" t="str">
        <f>IF(Table4[[#This Row],[Column174]]=0,"",Table4[Column174])</f>
        <v/>
      </c>
      <c r="FU18" t="str">
        <f>IF(Table4[[#This Row],[Column175]]=0,"",Table4[Column175])</f>
        <v/>
      </c>
      <c r="FV18" t="str">
        <f>IF(Table4[[#This Row],[Column176]]=0,"",Table4[Column176])</f>
        <v/>
      </c>
      <c r="FW18" t="str">
        <f>IF(Table4[[#This Row],[Column177]]=0,"",Table4[Column177])</f>
        <v/>
      </c>
      <c r="FX18" t="str">
        <f>IF(Table4[[#This Row],[Column178]]=0,"",Table4[Column178])</f>
        <v/>
      </c>
      <c r="FY18" t="str">
        <f>IF(Table4[[#This Row],[Column179]]=0,"",Table4[Column179])</f>
        <v/>
      </c>
      <c r="FZ18" t="str">
        <f>IF(Table4[[#This Row],[Column180]]=0,"",Table4[Column180])</f>
        <v/>
      </c>
      <c r="GA18" t="str">
        <f>IF(Table4[[#This Row],[Column181]]=0,"",Table4[Column181])</f>
        <v/>
      </c>
      <c r="GB18" t="str">
        <f>IF(Table4[[#This Row],[Column182]]=0,"",Table4[Column182])</f>
        <v/>
      </c>
      <c r="GC18" t="str">
        <f>IF(Table4[[#This Row],[Column183]]=0,"",Table4[Column183])</f>
        <v/>
      </c>
      <c r="GD18" t="str">
        <f>IF(Table4[[#This Row],[Column184]]=0,"",Table4[Column184])</f>
        <v/>
      </c>
      <c r="GE18" t="str">
        <f>IF(Table4[[#This Row],[Column185]]=0,"",Table4[Column185])</f>
        <v/>
      </c>
      <c r="GF18" t="str">
        <f>IF(Table4[[#This Row],[Column186]]=0,"",Table4[Column186])</f>
        <v/>
      </c>
      <c r="GG18" t="str">
        <f>IF(Table4[[#This Row],[Column187]]=0,"",Table4[Column187])</f>
        <v/>
      </c>
      <c r="GH18" t="str">
        <f>IF(Table4[[#This Row],[Column188]]=0,"",Table4[Column188])</f>
        <v/>
      </c>
      <c r="GI18" t="str">
        <f>IF(Table4[[#This Row],[Column189]]=0,"",Table4[Column189])</f>
        <v/>
      </c>
      <c r="GJ18" t="str">
        <f>IF(Table4[[#This Row],[Column190]]=0,"",Table4[Column190])</f>
        <v/>
      </c>
      <c r="GK18" t="str">
        <f>IF(Table4[[#This Row],[Column191]]=0,"",Table4[Column191])</f>
        <v/>
      </c>
      <c r="GL18" t="str">
        <f>IF(Table4[[#This Row],[Column192]]=0,"",Table4[Column192])</f>
        <v/>
      </c>
      <c r="GM18" t="str">
        <f>IF(Table4[[#This Row],[Column193]]=0,"",Table4[Column193])</f>
        <v/>
      </c>
      <c r="GN18" t="str">
        <f>IF(Table4[[#This Row],[Column194]]=0,"",Table4[Column194])</f>
        <v/>
      </c>
      <c r="GO18" t="str">
        <f>IF(Table4[[#This Row],[Column195]]=0,"",Table4[Column195])</f>
        <v/>
      </c>
      <c r="GP18" t="str">
        <f>IF(Table4[[#This Row],[Column196]]=0,"",Table4[Column196])</f>
        <v/>
      </c>
      <c r="GQ18" t="str">
        <f>IF(Table4[[#This Row],[Column197]]=0,"",Table4[Column197])</f>
        <v/>
      </c>
      <c r="GR18" t="str">
        <f>IF(Table4[[#This Row],[Column198]]=0,"",Table4[Column198])</f>
        <v/>
      </c>
      <c r="GS18" t="str">
        <f>IF(Table4[[#This Row],[Column199]]=0,"",Table4[Column199])</f>
        <v/>
      </c>
      <c r="GT18" t="str">
        <f>IF(Table4[[#This Row],[Column200]]=0,"",Table4[Column200])</f>
        <v/>
      </c>
      <c r="GU18" t="str">
        <f>IF(Table4[[#This Row],[Column201]]=0,"",Table4[Column201])</f>
        <v/>
      </c>
      <c r="GV18" t="str">
        <f>IF(Table4[[#This Row],[Column202]]=0,"",Table4[Column202])</f>
        <v/>
      </c>
      <c r="GW18" t="str">
        <f>IF(Table4[[#This Row],[Column203]]=0,"",Table4[Column203])</f>
        <v/>
      </c>
      <c r="GX18" t="str">
        <f>IF(Table4[[#This Row],[Conversions]]=0,"",Table4[Conversions])</f>
        <v/>
      </c>
      <c r="GY18" s="2" t="e">
        <f>Table434[[#This Row],[Conversions]]*B$2</f>
        <v>#VALUE!</v>
      </c>
      <c r="GZ18">
        <f>SUM(COUNTIF(Table434[[#This Row],[Path]:[Column203]],{"*e*","social"}))</f>
        <v>0</v>
      </c>
      <c r="HA18" t="e">
        <f t="array" ref="HA18">IF(LOOKUP(REPT("Z",255),IF(B18:GW18&lt;&gt;"",B18:GW18),B18:GW18)=A$2,1,0)</f>
        <v>#N/A</v>
      </c>
      <c r="HB18" t="e">
        <f t="array" ref="HB18">IF(LOOKUP(REPT("Z",255),IF(B18:GW18&lt;&gt;"",B18:GW18),B18:GW18)=A$3,1,0)</f>
        <v>#N/A</v>
      </c>
      <c r="HC18" t="e">
        <f t="array" ref="HC18">IF(LOOKUP(REPT("Z",255),IF(B18:GW18&lt;&gt;"",B18:GW18),B18:GW18)=A$4,1,0)</f>
        <v>#N/A</v>
      </c>
      <c r="HD18" t="e">
        <f t="array" ref="HD18">IF(LOOKUP(REPT("Z",255),IF(B18:GW18&lt;&gt;"",B18:GW18),B18:GW18)=A$5,1,0)</f>
        <v>#N/A</v>
      </c>
      <c r="HE18" t="e">
        <f t="array" ref="HE18">IF(LOOKUP(REPT("Z",255),IF(B18:GW18&lt;&gt;"",B18:GW18),B18:GW18)=A$6,1,0)</f>
        <v>#N/A</v>
      </c>
      <c r="HF18" t="e">
        <f t="array" ref="HF18">IF(LOOKUP(REPT("Z",255),IF(B18:GW18&lt;&gt;"",B18:GW18),B18:GW18)=A$7,1,0)</f>
        <v>#N/A</v>
      </c>
      <c r="HG18" s="1">
        <f>COUNTIF(Table434[[#This Row],[Path]:[Column203]],A$2)</f>
        <v>0</v>
      </c>
      <c r="HH18" s="1">
        <f>COUNTIF(Table434[[#This Row],[Path]:[Column203]],A$3)</f>
        <v>0</v>
      </c>
      <c r="HI18" s="1">
        <f>COUNTIF(Table434[[#This Row],[Path]:[Column203]],A$4)</f>
        <v>0</v>
      </c>
      <c r="HJ18" s="5">
        <f>COUNTIF(Table434[[#This Row],[Path]:[Column203]],A$5)</f>
        <v>0</v>
      </c>
      <c r="HK18" s="5">
        <f>COUNTIF(Table434[[#This Row],[Path]:[Column203]],A$6)</f>
        <v>0</v>
      </c>
      <c r="HL18" s="5">
        <f>COUNTIF(Table434[[#This Row],[Path]:[Column203]],A$7)</f>
        <v>0</v>
      </c>
      <c r="HM18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18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18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18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18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18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18" s="4" t="e">
        <f>Table434[[#This Row],[IncrementalOrganic Attribution Ratio]]*Table434[[#This Row],[Total Revenue]]</f>
        <v>#VALUE!</v>
      </c>
      <c r="HT18" s="4" t="e">
        <f>Table434[[#This Row],[BrandIntention Attribution Ratio]]*Table434[[#This Row],[Total Revenue]]</f>
        <v>#VALUE!</v>
      </c>
      <c r="HU18" s="4" t="e">
        <f>Table434[[#This Row],[Incrementalcpc Attribution Ratio]]*Table434[[#This Row],[Total Revenue]]</f>
        <v>#VALUE!</v>
      </c>
      <c r="HV18" s="4" t="e">
        <f>Table434[[#This Row],[Feeds Attribution Ratio]]*Table434[[#This Row],[Total Revenue]]</f>
        <v>#VALUE!</v>
      </c>
      <c r="HW18" s="4" t="e">
        <f>Table434[[#This Row],[Referrals Attribution Ratio]]*Table434[[#This Row],[Total Revenue]]</f>
        <v>#VALUE!</v>
      </c>
      <c r="HX18" s="4" t="e">
        <f>Table434[[#This Row],[Social Attribution Ratio]]*Table434[[#This Row],[Total Revenue]]</f>
        <v>#VALUE!</v>
      </c>
      <c r="HY18" s="18">
        <f>SUM(Table434[[#This Row],[IncrementalOrganic Attribution Ratio]:[Social Attribution Ratio]])</f>
        <v>0</v>
      </c>
    </row>
    <row r="19" spans="2:233" x14ac:dyDescent="0.25">
      <c r="B19" t="str">
        <f>IF(Table4[[#This Row],[Path]]=0,"",Table4[Path])</f>
        <v/>
      </c>
      <c r="C19" t="str">
        <f>IF(Table4[[#This Row],[Column1]]=0,"",Table4[Column1])</f>
        <v/>
      </c>
      <c r="D19" t="str">
        <f>IF(Table4[[#This Row],[Column2]]=0,"",Table4[Column2])</f>
        <v/>
      </c>
      <c r="E19" t="str">
        <f>IF(Table4[[#This Row],[Column3]]=0,"",Table4[Column3])</f>
        <v/>
      </c>
      <c r="F19" t="str">
        <f>IF(Table4[[#This Row],[Column4]]=0,"",Table4[Column4])</f>
        <v/>
      </c>
      <c r="G19" t="str">
        <f>IF(Table4[[#This Row],[Column5]]=0,"",Table4[Column5])</f>
        <v/>
      </c>
      <c r="H19" t="str">
        <f>IF(Table4[[#This Row],[Column6]]=0,"",Table4[Column6])</f>
        <v/>
      </c>
      <c r="I19" t="str">
        <f>IF(Table4[[#This Row],[Column7]]=0,"",Table4[Column7])</f>
        <v/>
      </c>
      <c r="J19" t="str">
        <f>IF(Table4[[#This Row],[Column8]]=0,"",Table4[Column8])</f>
        <v/>
      </c>
      <c r="K19" t="str">
        <f>IF(Table4[[#This Row],[Column9]]=0,"",Table4[Column9])</f>
        <v/>
      </c>
      <c r="L19" t="str">
        <f>IF(Table4[[#This Row],[Column10]]=0,"",Table4[Column10])</f>
        <v/>
      </c>
      <c r="M19" t="str">
        <f>IF(Table4[[#This Row],[Column11]]=0,"",Table4[Column11])</f>
        <v/>
      </c>
      <c r="N19" t="str">
        <f>IF(Table4[[#This Row],[Column12]]=0,"",Table4[Column12])</f>
        <v/>
      </c>
      <c r="O19" t="str">
        <f>IF(Table4[[#This Row],[Column13]]=0,"",Table4[Column13])</f>
        <v/>
      </c>
      <c r="P19" t="str">
        <f>IF(Table4[[#This Row],[Column14]]=0,"",Table4[Column14])</f>
        <v/>
      </c>
      <c r="Q19" t="str">
        <f>IF(Table4[[#This Row],[Column15]]=0,"",Table4[Column15])</f>
        <v/>
      </c>
      <c r="R19" t="str">
        <f>IF(Table4[[#This Row],[Column16]]=0,"",Table4[Column16])</f>
        <v/>
      </c>
      <c r="S19" t="str">
        <f>IF(Table4[[#This Row],[Column17]]=0,"",Table4[Column17])</f>
        <v/>
      </c>
      <c r="T19" t="str">
        <f>IF(Table4[[#This Row],[Column18]]=0,"",Table4[Column18])</f>
        <v/>
      </c>
      <c r="U19" t="str">
        <f>IF(Table4[[#This Row],[Column19]]=0,"",Table4[Column19])</f>
        <v/>
      </c>
      <c r="V19" t="str">
        <f>IF(Table4[[#This Row],[Column20]]=0,"",Table4[Column20])</f>
        <v/>
      </c>
      <c r="W19" t="str">
        <f>IF(Table4[[#This Row],[Column21]]=0,"",Table4[Column21])</f>
        <v/>
      </c>
      <c r="X19" t="str">
        <f>IF(Table4[[#This Row],[Column22]]=0,"",Table4[Column22])</f>
        <v/>
      </c>
      <c r="Y19" t="str">
        <f>IF(Table4[[#This Row],[Column23]]=0,"",Table4[Column23])</f>
        <v/>
      </c>
      <c r="Z19" t="str">
        <f>IF(Table4[[#This Row],[Column24]]=0,"",Table4[Column24])</f>
        <v/>
      </c>
      <c r="AA19" t="str">
        <f>IF(Table4[[#This Row],[Column25]]=0,"",Table4[Column25])</f>
        <v/>
      </c>
      <c r="AB19" t="str">
        <f>IF(Table4[[#This Row],[Column26]]=0,"",Table4[Column26])</f>
        <v/>
      </c>
      <c r="AC19" t="str">
        <f>IF(Table4[[#This Row],[Column27]]=0,"",Table4[Column27])</f>
        <v/>
      </c>
      <c r="AD19" t="str">
        <f>IF(Table4[[#This Row],[Column28]]=0,"",Table4[Column28])</f>
        <v/>
      </c>
      <c r="AE19" t="str">
        <f>IF(Table4[[#This Row],[Column29]]=0,"",Table4[Column29])</f>
        <v/>
      </c>
      <c r="AF19" t="str">
        <f>IF(Table4[[#This Row],[Column30]]=0,"",Table4[Column30])</f>
        <v/>
      </c>
      <c r="AG19" t="str">
        <f>IF(Table4[[#This Row],[Column31]]=0,"",Table4[Column31])</f>
        <v/>
      </c>
      <c r="AH19" t="str">
        <f>IF(Table4[[#This Row],[Column32]]=0,"",Table4[Column32])</f>
        <v/>
      </c>
      <c r="AI19" t="str">
        <f>IF(Table4[[#This Row],[Column33]]=0,"",Table4[Column33])</f>
        <v/>
      </c>
      <c r="AJ19" t="str">
        <f>IF(Table4[[#This Row],[Column34]]=0,"",Table4[Column34])</f>
        <v/>
      </c>
      <c r="AK19" t="str">
        <f>IF(Table4[[#This Row],[Column35]]=0,"",Table4[Column35])</f>
        <v/>
      </c>
      <c r="AL19" t="str">
        <f>IF(Table4[[#This Row],[Column36]]=0,"",Table4[Column36])</f>
        <v/>
      </c>
      <c r="AM19" t="str">
        <f>IF(Table4[[#This Row],[Column37]]=0,"",Table4[Column37])</f>
        <v/>
      </c>
      <c r="AN19" t="str">
        <f>IF(Table4[[#This Row],[Column38]]=0,"",Table4[Column38])</f>
        <v/>
      </c>
      <c r="AO19" t="str">
        <f>IF(Table4[[#This Row],[Column39]]=0,"",Table4[Column39])</f>
        <v/>
      </c>
      <c r="AP19" t="str">
        <f>IF(Table4[[#This Row],[Column40]]=0,"",Table4[Column40])</f>
        <v/>
      </c>
      <c r="AQ19" t="str">
        <f>IF(Table4[[#This Row],[Column41]]=0,"",Table4[Column41])</f>
        <v/>
      </c>
      <c r="AR19" t="str">
        <f>IF(Table4[[#This Row],[Column42]]=0,"",Table4[Column42])</f>
        <v/>
      </c>
      <c r="AS19" t="str">
        <f>IF(Table4[[#This Row],[Column43]]=0,"",Table4[Column43])</f>
        <v/>
      </c>
      <c r="AT19" t="str">
        <f>IF(Table4[[#This Row],[Column44]]=0,"",Table4[Column44])</f>
        <v/>
      </c>
      <c r="AU19" t="str">
        <f>IF(Table4[[#This Row],[Column45]]=0,"",Table4[Column45])</f>
        <v/>
      </c>
      <c r="AV19" t="str">
        <f>IF(Table4[[#This Row],[Column46]]=0,"",Table4[Column46])</f>
        <v/>
      </c>
      <c r="AW19" t="str">
        <f>IF(Table4[[#This Row],[Column47]]=0,"",Table4[Column47])</f>
        <v/>
      </c>
      <c r="AX19" t="str">
        <f>IF(Table4[[#This Row],[Column48]]=0,"",Table4[Column48])</f>
        <v/>
      </c>
      <c r="AY19" t="str">
        <f>IF(Table4[[#This Row],[Column49]]=0,"",Table4[Column49])</f>
        <v/>
      </c>
      <c r="AZ19" t="str">
        <f>IF(Table4[[#This Row],[Column50]]=0,"",Table4[Column50])</f>
        <v/>
      </c>
      <c r="BA19" t="str">
        <f>IF(Table4[[#This Row],[Column51]]=0,"",Table4[Column51])</f>
        <v/>
      </c>
      <c r="BB19" t="str">
        <f>IF(Table4[[#This Row],[Column52]]=0,"",Table4[Column52])</f>
        <v/>
      </c>
      <c r="BC19" t="str">
        <f>IF(Table4[[#This Row],[Column53]]=0,"",Table4[Column53])</f>
        <v/>
      </c>
      <c r="BD19" t="str">
        <f>IF(Table4[[#This Row],[Column54]]=0,"",Table4[Column54])</f>
        <v/>
      </c>
      <c r="BE19" t="str">
        <f>IF(Table4[[#This Row],[Column55]]=0,"",Table4[Column55])</f>
        <v/>
      </c>
      <c r="BF19" t="str">
        <f>IF(Table4[[#This Row],[Column56]]=0,"",Table4[Column56])</f>
        <v/>
      </c>
      <c r="BG19" t="str">
        <f>IF(Table4[[#This Row],[Column57]]=0,"",Table4[Column57])</f>
        <v/>
      </c>
      <c r="BH19" t="str">
        <f>IF(Table4[[#This Row],[Column58]]=0,"",Table4[Column58])</f>
        <v/>
      </c>
      <c r="BI19" t="str">
        <f>IF(Table4[[#This Row],[Column59]]=0,"",Table4[Column59])</f>
        <v/>
      </c>
      <c r="BJ19" t="str">
        <f>IF(Table4[[#This Row],[Column60]]=0,"",Table4[Column60])</f>
        <v/>
      </c>
      <c r="BK19" t="str">
        <f>IF(Table4[[#This Row],[Column61]]=0,"",Table4[Column61])</f>
        <v/>
      </c>
      <c r="BL19" t="str">
        <f>IF(Table4[[#This Row],[Column62]]=0,"",Table4[Column62])</f>
        <v/>
      </c>
      <c r="BM19" t="str">
        <f>IF(Table4[[#This Row],[Column63]]=0,"",Table4[Column63])</f>
        <v/>
      </c>
      <c r="BN19" t="str">
        <f>IF(Table4[[#This Row],[Column64]]=0,"",Table4[Column64])</f>
        <v/>
      </c>
      <c r="BO19" t="str">
        <f>IF(Table4[[#This Row],[Column65]]=0,"",Table4[Column65])</f>
        <v/>
      </c>
      <c r="BP19" t="str">
        <f>IF(Table4[[#This Row],[Column66]]=0,"",Table4[Column66])</f>
        <v/>
      </c>
      <c r="BQ19" t="str">
        <f>IF(Table4[[#This Row],[Column67]]=0,"",Table4[Column67])</f>
        <v/>
      </c>
      <c r="BR19" t="str">
        <f>IF(Table4[[#This Row],[Column68]]=0,"",Table4[Column68])</f>
        <v/>
      </c>
      <c r="BS19" t="str">
        <f>IF(Table4[[#This Row],[Column69]]=0,"",Table4[Column69])</f>
        <v/>
      </c>
      <c r="BT19" t="str">
        <f>IF(Table4[[#This Row],[Column70]]=0,"",Table4[Column70])</f>
        <v/>
      </c>
      <c r="BU19" t="str">
        <f>IF(Table4[[#This Row],[Column71]]=0,"",Table4[Column71])</f>
        <v/>
      </c>
      <c r="BV19" t="str">
        <f>IF(Table4[[#This Row],[Column72]]=0,"",Table4[Column72])</f>
        <v/>
      </c>
      <c r="BW19" t="str">
        <f>IF(Table4[[#This Row],[Column73]]=0,"",Table4[Column73])</f>
        <v/>
      </c>
      <c r="BX19" t="str">
        <f>IF(Table4[[#This Row],[Column74]]=0,"",Table4[Column74])</f>
        <v/>
      </c>
      <c r="BY19" t="str">
        <f>IF(Table4[[#This Row],[Column75]]=0,"",Table4[Column75])</f>
        <v/>
      </c>
      <c r="BZ19" t="str">
        <f>IF(Table4[[#This Row],[Column76]]=0,"",Table4[Column76])</f>
        <v/>
      </c>
      <c r="CA19" t="str">
        <f>IF(Table4[[#This Row],[Column77]]=0,"",Table4[Column77])</f>
        <v/>
      </c>
      <c r="CB19" t="str">
        <f>IF(Table4[[#This Row],[Column78]]=0,"",Table4[Column78])</f>
        <v/>
      </c>
      <c r="CC19" t="str">
        <f>IF(Table4[[#This Row],[Column79]]=0,"",Table4[Column79])</f>
        <v/>
      </c>
      <c r="CD19" t="str">
        <f>IF(Table4[[#This Row],[Column80]]=0,"",Table4[Column80])</f>
        <v/>
      </c>
      <c r="CE19" t="str">
        <f>IF(Table4[[#This Row],[Column81]]=0,"",Table4[Column81])</f>
        <v/>
      </c>
      <c r="CF19" t="str">
        <f>IF(Table4[[#This Row],[Column82]]=0,"",Table4[Column82])</f>
        <v/>
      </c>
      <c r="CG19" t="str">
        <f>IF(Table4[[#This Row],[Column83]]=0,"",Table4[Column83])</f>
        <v/>
      </c>
      <c r="CH19" t="str">
        <f>IF(Table4[[#This Row],[Column84]]=0,"",Table4[Column84])</f>
        <v/>
      </c>
      <c r="CI19" t="str">
        <f>IF(Table4[[#This Row],[Column85]]=0,"",Table4[Column85])</f>
        <v/>
      </c>
      <c r="CJ19" t="str">
        <f>IF(Table4[[#This Row],[Column86]]=0,"",Table4[Column86])</f>
        <v/>
      </c>
      <c r="CK19" t="str">
        <f>IF(Table4[[#This Row],[Column87]]=0,"",Table4[Column87])</f>
        <v/>
      </c>
      <c r="CL19" t="str">
        <f>IF(Table4[[#This Row],[Column88]]=0,"",Table4[Column88])</f>
        <v/>
      </c>
      <c r="CM19" t="str">
        <f>IF(Table4[[#This Row],[Column89]]=0,"",Table4[Column89])</f>
        <v/>
      </c>
      <c r="CN19" t="str">
        <f>IF(Table4[[#This Row],[Column90]]=0,"",Table4[Column90])</f>
        <v/>
      </c>
      <c r="CO19" t="str">
        <f>IF(Table4[[#This Row],[Column91]]=0,"",Table4[Column91])</f>
        <v/>
      </c>
      <c r="CP19" t="str">
        <f>IF(Table4[[#This Row],[Column92]]=0,"",Table4[Column92])</f>
        <v/>
      </c>
      <c r="CQ19" t="str">
        <f>IF(Table4[[#This Row],[Column93]]=0,"",Table4[Column93])</f>
        <v/>
      </c>
      <c r="CR19" t="str">
        <f>IF(Table4[[#This Row],[Column94]]=0,"",Table4[Column94])</f>
        <v/>
      </c>
      <c r="CS19" t="str">
        <f>IF(Table4[[#This Row],[Column95]]=0,"",Table4[Column95])</f>
        <v/>
      </c>
      <c r="CT19" t="str">
        <f>IF(Table4[[#This Row],[Column96]]=0,"",Table4[Column96])</f>
        <v/>
      </c>
      <c r="CU19" t="str">
        <f>IF(Table4[[#This Row],[Column97]]=0,"",Table4[Column97])</f>
        <v/>
      </c>
      <c r="CV19" t="str">
        <f>IF(Table4[[#This Row],[Column98]]=0,"",Table4[Column98])</f>
        <v/>
      </c>
      <c r="CW19" t="str">
        <f>IF(Table4[[#This Row],[Column99]]=0,"",Table4[Column99])</f>
        <v/>
      </c>
      <c r="CX19" t="str">
        <f>IF(Table4[[#This Row],[Column100]]=0,"",Table4[Column100])</f>
        <v/>
      </c>
      <c r="CY19" t="str">
        <f>IF(Table4[[#This Row],[Column101]]=0,"",Table4[Column101])</f>
        <v/>
      </c>
      <c r="CZ19" t="str">
        <f>IF(Table4[[#This Row],[Column102]]=0,"",Table4[Column102])</f>
        <v/>
      </c>
      <c r="DA19" t="str">
        <f>IF(Table4[[#This Row],[Column103]]=0,"",Table4[Column103])</f>
        <v/>
      </c>
      <c r="DB19" t="str">
        <f>IF(Table4[[#This Row],[Column104]]=0,"",Table4[Column104])</f>
        <v/>
      </c>
      <c r="DC19" t="str">
        <f>IF(Table4[[#This Row],[Column105]]=0,"",Table4[Column105])</f>
        <v/>
      </c>
      <c r="DD19" t="str">
        <f>IF(Table4[[#This Row],[Column106]]=0,"",Table4[Column106])</f>
        <v/>
      </c>
      <c r="DE19" t="str">
        <f>IF(Table4[[#This Row],[Column107]]=0,"",Table4[Column107])</f>
        <v/>
      </c>
      <c r="DF19" t="str">
        <f>IF(Table4[[#This Row],[Column108]]=0,"",Table4[Column108])</f>
        <v/>
      </c>
      <c r="DG19" t="str">
        <f>IF(Table4[[#This Row],[Column109]]=0,"",Table4[Column109])</f>
        <v/>
      </c>
      <c r="DH19" t="str">
        <f>IF(Table4[[#This Row],[Column110]]=0,"",Table4[Column110])</f>
        <v/>
      </c>
      <c r="DI19" t="str">
        <f>IF(Table4[[#This Row],[Column111]]=0,"",Table4[Column111])</f>
        <v/>
      </c>
      <c r="DJ19" t="str">
        <f>IF(Table4[[#This Row],[Column112]]=0,"",Table4[Column112])</f>
        <v/>
      </c>
      <c r="DK19" t="str">
        <f>IF(Table4[[#This Row],[Column113]]=0,"",Table4[Column113])</f>
        <v/>
      </c>
      <c r="DL19" t="str">
        <f>IF(Table4[[#This Row],[Column114]]=0,"",Table4[Column114])</f>
        <v/>
      </c>
      <c r="DM19" t="str">
        <f>IF(Table4[[#This Row],[Column115]]=0,"",Table4[Column115])</f>
        <v/>
      </c>
      <c r="DN19" t="str">
        <f>IF(Table4[[#This Row],[Column116]]=0,"",Table4[Column116])</f>
        <v/>
      </c>
      <c r="DO19" t="str">
        <f>IF(Table4[[#This Row],[Column117]]=0,"",Table4[Column117])</f>
        <v/>
      </c>
      <c r="DP19" t="str">
        <f>IF(Table4[[#This Row],[Column118]]=0,"",Table4[Column118])</f>
        <v/>
      </c>
      <c r="DQ19" t="str">
        <f>IF(Table4[[#This Row],[Column119]]=0,"",Table4[Column119])</f>
        <v/>
      </c>
      <c r="DR19" t="str">
        <f>IF(Table4[[#This Row],[Column120]]=0,"",Table4[Column120])</f>
        <v/>
      </c>
      <c r="DS19" t="str">
        <f>IF(Table4[[#This Row],[Column121]]=0,"",Table4[Column121])</f>
        <v/>
      </c>
      <c r="DT19" t="str">
        <f>IF(Table4[[#This Row],[Column122]]=0,"",Table4[Column122])</f>
        <v/>
      </c>
      <c r="DU19" t="str">
        <f>IF(Table4[[#This Row],[Column123]]=0,"",Table4[Column123])</f>
        <v/>
      </c>
      <c r="DV19" t="str">
        <f>IF(Table4[[#This Row],[Column124]]=0,"",Table4[Column124])</f>
        <v/>
      </c>
      <c r="DW19" t="str">
        <f>IF(Table4[[#This Row],[Column125]]=0,"",Table4[Column125])</f>
        <v/>
      </c>
      <c r="DX19" t="str">
        <f>IF(Table4[[#This Row],[Column126]]=0,"",Table4[Column126])</f>
        <v/>
      </c>
      <c r="DY19" t="str">
        <f>IF(Table4[[#This Row],[Column127]]=0,"",Table4[Column127])</f>
        <v/>
      </c>
      <c r="DZ19" t="str">
        <f>IF(Table4[[#This Row],[Column128]]=0,"",Table4[Column128])</f>
        <v/>
      </c>
      <c r="EA19" t="str">
        <f>IF(Table4[[#This Row],[Column129]]=0,"",Table4[Column129])</f>
        <v/>
      </c>
      <c r="EB19" t="str">
        <f>IF(Table4[[#This Row],[Column130]]=0,"",Table4[Column130])</f>
        <v/>
      </c>
      <c r="EC19" t="str">
        <f>IF(Table4[[#This Row],[Column131]]=0,"",Table4[Column131])</f>
        <v/>
      </c>
      <c r="ED19" t="str">
        <f>IF(Table4[[#This Row],[Column132]]=0,"",Table4[Column132])</f>
        <v/>
      </c>
      <c r="EE19" t="str">
        <f>IF(Table4[[#This Row],[Column133]]=0,"",Table4[Column133])</f>
        <v/>
      </c>
      <c r="EF19" t="str">
        <f>IF(Table4[[#This Row],[Column134]]=0,"",Table4[Column134])</f>
        <v/>
      </c>
      <c r="EG19" t="str">
        <f>IF(Table4[[#This Row],[Column135]]=0,"",Table4[Column135])</f>
        <v/>
      </c>
      <c r="EH19" t="str">
        <f>IF(Table4[[#This Row],[Column136]]=0,"",Table4[Column136])</f>
        <v/>
      </c>
      <c r="EI19" t="str">
        <f>IF(Table4[[#This Row],[Column137]]=0,"",Table4[Column137])</f>
        <v/>
      </c>
      <c r="EJ19" t="str">
        <f>IF(Table4[[#This Row],[Column138]]=0,"",Table4[Column138])</f>
        <v/>
      </c>
      <c r="EK19" t="str">
        <f>IF(Table4[[#This Row],[Column139]]=0,"",Table4[Column139])</f>
        <v/>
      </c>
      <c r="EL19" t="str">
        <f>IF(Table4[[#This Row],[Column140]]=0,"",Table4[Column140])</f>
        <v/>
      </c>
      <c r="EM19" t="str">
        <f>IF(Table4[[#This Row],[Column141]]=0,"",Table4[Column141])</f>
        <v/>
      </c>
      <c r="EN19" t="str">
        <f>IF(Table4[[#This Row],[Column142]]=0,"",Table4[Column142])</f>
        <v/>
      </c>
      <c r="EO19" t="str">
        <f>IF(Table4[[#This Row],[Column143]]=0,"",Table4[Column143])</f>
        <v/>
      </c>
      <c r="EP19" t="str">
        <f>IF(Table4[[#This Row],[Column144]]=0,"",Table4[Column144])</f>
        <v/>
      </c>
      <c r="EQ19" t="str">
        <f>IF(Table4[[#This Row],[Column145]]=0,"",Table4[Column145])</f>
        <v/>
      </c>
      <c r="ER19" t="str">
        <f>IF(Table4[[#This Row],[Column146]]=0,"",Table4[Column146])</f>
        <v/>
      </c>
      <c r="ES19" t="str">
        <f>IF(Table4[[#This Row],[Column147]]=0,"",Table4[Column147])</f>
        <v/>
      </c>
      <c r="ET19" t="str">
        <f>IF(Table4[[#This Row],[Column148]]=0,"",Table4[Column148])</f>
        <v/>
      </c>
      <c r="EU19" t="str">
        <f>IF(Table4[[#This Row],[Column149]]=0,"",Table4[Column149])</f>
        <v/>
      </c>
      <c r="EV19" t="str">
        <f>IF(Table4[[#This Row],[Column150]]=0,"",Table4[Column150])</f>
        <v/>
      </c>
      <c r="EW19" t="str">
        <f>IF(Table4[[#This Row],[Column151]]=0,"",Table4[Column151])</f>
        <v/>
      </c>
      <c r="EX19" t="str">
        <f>IF(Table4[[#This Row],[Column152]]=0,"",Table4[Column152])</f>
        <v/>
      </c>
      <c r="EY19" t="str">
        <f>IF(Table4[[#This Row],[Column153]]=0,"",Table4[Column153])</f>
        <v/>
      </c>
      <c r="EZ19" t="str">
        <f>IF(Table4[[#This Row],[Column154]]=0,"",Table4[Column154])</f>
        <v/>
      </c>
      <c r="FA19" t="str">
        <f>IF(Table4[[#This Row],[Column155]]=0,"",Table4[Column155])</f>
        <v/>
      </c>
      <c r="FB19" t="str">
        <f>IF(Table4[[#This Row],[Column156]]=0,"",Table4[Column156])</f>
        <v/>
      </c>
      <c r="FC19" t="str">
        <f>IF(Table4[[#This Row],[Column157]]=0,"",Table4[Column157])</f>
        <v/>
      </c>
      <c r="FD19" t="str">
        <f>IF(Table4[[#This Row],[Column158]]=0,"",Table4[Column158])</f>
        <v/>
      </c>
      <c r="FE19" t="str">
        <f>IF(Table4[[#This Row],[Column159]]=0,"",Table4[Column159])</f>
        <v/>
      </c>
      <c r="FF19" t="str">
        <f>IF(Table4[[#This Row],[Column160]]=0,"",Table4[Column160])</f>
        <v/>
      </c>
      <c r="FG19" t="str">
        <f>IF(Table4[[#This Row],[Column161]]=0,"",Table4[Column161])</f>
        <v/>
      </c>
      <c r="FH19" t="str">
        <f>IF(Table4[[#This Row],[Column162]]=0,"",Table4[Column162])</f>
        <v/>
      </c>
      <c r="FI19" t="str">
        <f>IF(Table4[[#This Row],[Column163]]=0,"",Table4[Column163])</f>
        <v/>
      </c>
      <c r="FJ19" t="str">
        <f>IF(Table4[[#This Row],[Column164]]=0,"",Table4[Column164])</f>
        <v/>
      </c>
      <c r="FK19" t="str">
        <f>IF(Table4[[#This Row],[Column165]]=0,"",Table4[Column165])</f>
        <v/>
      </c>
      <c r="FL19" t="str">
        <f>IF(Table4[[#This Row],[Column166]]=0,"",Table4[Column166])</f>
        <v/>
      </c>
      <c r="FM19" t="str">
        <f>IF(Table4[[#This Row],[Column167]]=0,"",Table4[Column167])</f>
        <v/>
      </c>
      <c r="FN19" t="str">
        <f>IF(Table4[[#This Row],[Column168]]=0,"",Table4[Column168])</f>
        <v/>
      </c>
      <c r="FO19" t="str">
        <f>IF(Table4[[#This Row],[Column169]]=0,"",Table4[Column169])</f>
        <v/>
      </c>
      <c r="FP19" t="str">
        <f>IF(Table4[[#This Row],[Column170]]=0,"",Table4[Column170])</f>
        <v/>
      </c>
      <c r="FQ19" t="str">
        <f>IF(Table4[[#This Row],[Column171]]=0,"",Table4[Column171])</f>
        <v/>
      </c>
      <c r="FR19" t="str">
        <f>IF(Table4[[#This Row],[Column172]]=0,"",Table4[Column172])</f>
        <v/>
      </c>
      <c r="FS19" t="str">
        <f>IF(Table4[[#This Row],[Column173]]=0,"",Table4[Column173])</f>
        <v/>
      </c>
      <c r="FT19" t="str">
        <f>IF(Table4[[#This Row],[Column174]]=0,"",Table4[Column174])</f>
        <v/>
      </c>
      <c r="FU19" t="str">
        <f>IF(Table4[[#This Row],[Column175]]=0,"",Table4[Column175])</f>
        <v/>
      </c>
      <c r="FV19" t="str">
        <f>IF(Table4[[#This Row],[Column176]]=0,"",Table4[Column176])</f>
        <v/>
      </c>
      <c r="FW19" t="str">
        <f>IF(Table4[[#This Row],[Column177]]=0,"",Table4[Column177])</f>
        <v/>
      </c>
      <c r="FX19" t="str">
        <f>IF(Table4[[#This Row],[Column178]]=0,"",Table4[Column178])</f>
        <v/>
      </c>
      <c r="FY19" t="str">
        <f>IF(Table4[[#This Row],[Column179]]=0,"",Table4[Column179])</f>
        <v/>
      </c>
      <c r="FZ19" t="str">
        <f>IF(Table4[[#This Row],[Column180]]=0,"",Table4[Column180])</f>
        <v/>
      </c>
      <c r="GA19" t="str">
        <f>IF(Table4[[#This Row],[Column181]]=0,"",Table4[Column181])</f>
        <v/>
      </c>
      <c r="GB19" t="str">
        <f>IF(Table4[[#This Row],[Column182]]=0,"",Table4[Column182])</f>
        <v/>
      </c>
      <c r="GC19" t="str">
        <f>IF(Table4[[#This Row],[Column183]]=0,"",Table4[Column183])</f>
        <v/>
      </c>
      <c r="GD19" t="str">
        <f>IF(Table4[[#This Row],[Column184]]=0,"",Table4[Column184])</f>
        <v/>
      </c>
      <c r="GE19" t="str">
        <f>IF(Table4[[#This Row],[Column185]]=0,"",Table4[Column185])</f>
        <v/>
      </c>
      <c r="GF19" t="str">
        <f>IF(Table4[[#This Row],[Column186]]=0,"",Table4[Column186])</f>
        <v/>
      </c>
      <c r="GG19" t="str">
        <f>IF(Table4[[#This Row],[Column187]]=0,"",Table4[Column187])</f>
        <v/>
      </c>
      <c r="GH19" t="str">
        <f>IF(Table4[[#This Row],[Column188]]=0,"",Table4[Column188])</f>
        <v/>
      </c>
      <c r="GI19" t="str">
        <f>IF(Table4[[#This Row],[Column189]]=0,"",Table4[Column189])</f>
        <v/>
      </c>
      <c r="GJ19" t="str">
        <f>IF(Table4[[#This Row],[Column190]]=0,"",Table4[Column190])</f>
        <v/>
      </c>
      <c r="GK19" t="str">
        <f>IF(Table4[[#This Row],[Column191]]=0,"",Table4[Column191])</f>
        <v/>
      </c>
      <c r="GL19" t="str">
        <f>IF(Table4[[#This Row],[Column192]]=0,"",Table4[Column192])</f>
        <v/>
      </c>
      <c r="GM19" t="str">
        <f>IF(Table4[[#This Row],[Column193]]=0,"",Table4[Column193])</f>
        <v/>
      </c>
      <c r="GN19" t="str">
        <f>IF(Table4[[#This Row],[Column194]]=0,"",Table4[Column194])</f>
        <v/>
      </c>
      <c r="GO19" t="str">
        <f>IF(Table4[[#This Row],[Column195]]=0,"",Table4[Column195])</f>
        <v/>
      </c>
      <c r="GP19" t="str">
        <f>IF(Table4[[#This Row],[Column196]]=0,"",Table4[Column196])</f>
        <v/>
      </c>
      <c r="GQ19" t="str">
        <f>IF(Table4[[#This Row],[Column197]]=0,"",Table4[Column197])</f>
        <v/>
      </c>
      <c r="GR19" t="str">
        <f>IF(Table4[[#This Row],[Column198]]=0,"",Table4[Column198])</f>
        <v/>
      </c>
      <c r="GS19" t="str">
        <f>IF(Table4[[#This Row],[Column199]]=0,"",Table4[Column199])</f>
        <v/>
      </c>
      <c r="GT19" t="str">
        <f>IF(Table4[[#This Row],[Column200]]=0,"",Table4[Column200])</f>
        <v/>
      </c>
      <c r="GU19" t="str">
        <f>IF(Table4[[#This Row],[Column201]]=0,"",Table4[Column201])</f>
        <v/>
      </c>
      <c r="GV19" t="str">
        <f>IF(Table4[[#This Row],[Column202]]=0,"",Table4[Column202])</f>
        <v/>
      </c>
      <c r="GW19" t="str">
        <f>IF(Table4[[#This Row],[Column203]]=0,"",Table4[Column203])</f>
        <v/>
      </c>
      <c r="GX19" t="str">
        <f>IF(Table4[[#This Row],[Conversions]]=0,"",Table4[Conversions])</f>
        <v/>
      </c>
      <c r="GY19" s="2" t="e">
        <f>Table434[[#This Row],[Conversions]]*B$2</f>
        <v>#VALUE!</v>
      </c>
      <c r="GZ19">
        <f>SUM(COUNTIF(Table434[[#This Row],[Path]:[Column203]],{"*e*","social"}))</f>
        <v>0</v>
      </c>
      <c r="HA19" t="e">
        <f t="array" ref="HA19">IF(LOOKUP(REPT("Z",255),IF(B19:GW19&lt;&gt;"",B19:GW19),B19:GW19)=A$2,1,0)</f>
        <v>#N/A</v>
      </c>
      <c r="HB19" t="e">
        <f t="array" ref="HB19">IF(LOOKUP(REPT("Z",255),IF(B19:GW19&lt;&gt;"",B19:GW19),B19:GW19)=A$3,1,0)</f>
        <v>#N/A</v>
      </c>
      <c r="HC19" t="e">
        <f t="array" ref="HC19">IF(LOOKUP(REPT("Z",255),IF(B19:GW19&lt;&gt;"",B19:GW19),B19:GW19)=A$4,1,0)</f>
        <v>#N/A</v>
      </c>
      <c r="HD19" t="e">
        <f t="array" ref="HD19">IF(LOOKUP(REPT("Z",255),IF(B19:GW19&lt;&gt;"",B19:GW19),B19:GW19)=A$5,1,0)</f>
        <v>#N/A</v>
      </c>
      <c r="HE19" t="e">
        <f t="array" ref="HE19">IF(LOOKUP(REPT("Z",255),IF(B19:GW19&lt;&gt;"",B19:GW19),B19:GW19)=A$6,1,0)</f>
        <v>#N/A</v>
      </c>
      <c r="HF19" t="e">
        <f t="array" ref="HF19">IF(LOOKUP(REPT("Z",255),IF(B19:GW19&lt;&gt;"",B19:GW19),B19:GW19)=A$7,1,0)</f>
        <v>#N/A</v>
      </c>
      <c r="HG19" s="1">
        <f>COUNTIF(Table434[[#This Row],[Path]:[Column203]],A$2)</f>
        <v>0</v>
      </c>
      <c r="HH19" s="1">
        <f>COUNTIF(Table434[[#This Row],[Path]:[Column203]],A$3)</f>
        <v>0</v>
      </c>
      <c r="HI19" s="1">
        <f>COUNTIF(Table434[[#This Row],[Path]:[Column203]],A$4)</f>
        <v>0</v>
      </c>
      <c r="HJ19" s="5">
        <f>COUNTIF(Table434[[#This Row],[Path]:[Column203]],A$5)</f>
        <v>0</v>
      </c>
      <c r="HK19" s="5">
        <f>COUNTIF(Table434[[#This Row],[Path]:[Column203]],A$6)</f>
        <v>0</v>
      </c>
      <c r="HL19" s="5">
        <f>COUNTIF(Table434[[#This Row],[Path]:[Column203]],A$7)</f>
        <v>0</v>
      </c>
      <c r="HM19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19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19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19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19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19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19" s="4" t="e">
        <f>Table434[[#This Row],[IncrementalOrganic Attribution Ratio]]*Table434[[#This Row],[Total Revenue]]</f>
        <v>#VALUE!</v>
      </c>
      <c r="HT19" s="4" t="e">
        <f>Table434[[#This Row],[BrandIntention Attribution Ratio]]*Table434[[#This Row],[Total Revenue]]</f>
        <v>#VALUE!</v>
      </c>
      <c r="HU19" s="4" t="e">
        <f>Table434[[#This Row],[Incrementalcpc Attribution Ratio]]*Table434[[#This Row],[Total Revenue]]</f>
        <v>#VALUE!</v>
      </c>
      <c r="HV19" s="4" t="e">
        <f>Table434[[#This Row],[Feeds Attribution Ratio]]*Table434[[#This Row],[Total Revenue]]</f>
        <v>#VALUE!</v>
      </c>
      <c r="HW19" s="4" t="e">
        <f>Table434[[#This Row],[Referrals Attribution Ratio]]*Table434[[#This Row],[Total Revenue]]</f>
        <v>#VALUE!</v>
      </c>
      <c r="HX19" s="4" t="e">
        <f>Table434[[#This Row],[Social Attribution Ratio]]*Table434[[#This Row],[Total Revenue]]</f>
        <v>#VALUE!</v>
      </c>
      <c r="HY19" s="18">
        <f>SUM(Table434[[#This Row],[IncrementalOrganic Attribution Ratio]:[Social Attribution Ratio]])</f>
        <v>0</v>
      </c>
    </row>
    <row r="20" spans="2:233" x14ac:dyDescent="0.25">
      <c r="B20" t="str">
        <f>IF(Table4[[#This Row],[Path]]=0,"",Table4[Path])</f>
        <v/>
      </c>
      <c r="C20" t="str">
        <f>IF(Table4[[#This Row],[Column1]]=0,"",Table4[Column1])</f>
        <v/>
      </c>
      <c r="D20" t="str">
        <f>IF(Table4[[#This Row],[Column2]]=0,"",Table4[Column2])</f>
        <v/>
      </c>
      <c r="E20" t="str">
        <f>IF(Table4[[#This Row],[Column3]]=0,"",Table4[Column3])</f>
        <v/>
      </c>
      <c r="F20" t="str">
        <f>IF(Table4[[#This Row],[Column4]]=0,"",Table4[Column4])</f>
        <v/>
      </c>
      <c r="G20" t="str">
        <f>IF(Table4[[#This Row],[Column5]]=0,"",Table4[Column5])</f>
        <v/>
      </c>
      <c r="H20" t="str">
        <f>IF(Table4[[#This Row],[Column6]]=0,"",Table4[Column6])</f>
        <v/>
      </c>
      <c r="I20" t="str">
        <f>IF(Table4[[#This Row],[Column7]]=0,"",Table4[Column7])</f>
        <v/>
      </c>
      <c r="J20" t="str">
        <f>IF(Table4[[#This Row],[Column8]]=0,"",Table4[Column8])</f>
        <v/>
      </c>
      <c r="K20" t="str">
        <f>IF(Table4[[#This Row],[Column9]]=0,"",Table4[Column9])</f>
        <v/>
      </c>
      <c r="L20" t="str">
        <f>IF(Table4[[#This Row],[Column10]]=0,"",Table4[Column10])</f>
        <v/>
      </c>
      <c r="M20" t="str">
        <f>IF(Table4[[#This Row],[Column11]]=0,"",Table4[Column11])</f>
        <v/>
      </c>
      <c r="N20" t="str">
        <f>IF(Table4[[#This Row],[Column12]]=0,"",Table4[Column12])</f>
        <v/>
      </c>
      <c r="O20" t="str">
        <f>IF(Table4[[#This Row],[Column13]]=0,"",Table4[Column13])</f>
        <v/>
      </c>
      <c r="P20" t="str">
        <f>IF(Table4[[#This Row],[Column14]]=0,"",Table4[Column14])</f>
        <v/>
      </c>
      <c r="Q20" t="str">
        <f>IF(Table4[[#This Row],[Column15]]=0,"",Table4[Column15])</f>
        <v/>
      </c>
      <c r="R20" t="str">
        <f>IF(Table4[[#This Row],[Column16]]=0,"",Table4[Column16])</f>
        <v/>
      </c>
      <c r="S20" t="str">
        <f>IF(Table4[[#This Row],[Column17]]=0,"",Table4[Column17])</f>
        <v/>
      </c>
      <c r="T20" t="str">
        <f>IF(Table4[[#This Row],[Column18]]=0,"",Table4[Column18])</f>
        <v/>
      </c>
      <c r="U20" t="str">
        <f>IF(Table4[[#This Row],[Column19]]=0,"",Table4[Column19])</f>
        <v/>
      </c>
      <c r="V20" t="str">
        <f>IF(Table4[[#This Row],[Column20]]=0,"",Table4[Column20])</f>
        <v/>
      </c>
      <c r="W20" t="str">
        <f>IF(Table4[[#This Row],[Column21]]=0,"",Table4[Column21])</f>
        <v/>
      </c>
      <c r="X20" t="str">
        <f>IF(Table4[[#This Row],[Column22]]=0,"",Table4[Column22])</f>
        <v/>
      </c>
      <c r="Y20" t="str">
        <f>IF(Table4[[#This Row],[Column23]]=0,"",Table4[Column23])</f>
        <v/>
      </c>
      <c r="Z20" t="str">
        <f>IF(Table4[[#This Row],[Column24]]=0,"",Table4[Column24])</f>
        <v/>
      </c>
      <c r="AA20" t="str">
        <f>IF(Table4[[#This Row],[Column25]]=0,"",Table4[Column25])</f>
        <v/>
      </c>
      <c r="AB20" t="str">
        <f>IF(Table4[[#This Row],[Column26]]=0,"",Table4[Column26])</f>
        <v/>
      </c>
      <c r="AC20" t="str">
        <f>IF(Table4[[#This Row],[Column27]]=0,"",Table4[Column27])</f>
        <v/>
      </c>
      <c r="AD20" t="str">
        <f>IF(Table4[[#This Row],[Column28]]=0,"",Table4[Column28])</f>
        <v/>
      </c>
      <c r="AE20" t="str">
        <f>IF(Table4[[#This Row],[Column29]]=0,"",Table4[Column29])</f>
        <v/>
      </c>
      <c r="AF20" t="str">
        <f>IF(Table4[[#This Row],[Column30]]=0,"",Table4[Column30])</f>
        <v/>
      </c>
      <c r="AG20" t="str">
        <f>IF(Table4[[#This Row],[Column31]]=0,"",Table4[Column31])</f>
        <v/>
      </c>
      <c r="AH20" t="str">
        <f>IF(Table4[[#This Row],[Column32]]=0,"",Table4[Column32])</f>
        <v/>
      </c>
      <c r="AI20" t="str">
        <f>IF(Table4[[#This Row],[Column33]]=0,"",Table4[Column33])</f>
        <v/>
      </c>
      <c r="AJ20" t="str">
        <f>IF(Table4[[#This Row],[Column34]]=0,"",Table4[Column34])</f>
        <v/>
      </c>
      <c r="AK20" t="str">
        <f>IF(Table4[[#This Row],[Column35]]=0,"",Table4[Column35])</f>
        <v/>
      </c>
      <c r="AL20" t="str">
        <f>IF(Table4[[#This Row],[Column36]]=0,"",Table4[Column36])</f>
        <v/>
      </c>
      <c r="AM20" t="str">
        <f>IF(Table4[[#This Row],[Column37]]=0,"",Table4[Column37])</f>
        <v/>
      </c>
      <c r="AN20" t="str">
        <f>IF(Table4[[#This Row],[Column38]]=0,"",Table4[Column38])</f>
        <v/>
      </c>
      <c r="AO20" t="str">
        <f>IF(Table4[[#This Row],[Column39]]=0,"",Table4[Column39])</f>
        <v/>
      </c>
      <c r="AP20" t="str">
        <f>IF(Table4[[#This Row],[Column40]]=0,"",Table4[Column40])</f>
        <v/>
      </c>
      <c r="AQ20" t="str">
        <f>IF(Table4[[#This Row],[Column41]]=0,"",Table4[Column41])</f>
        <v/>
      </c>
      <c r="AR20" t="str">
        <f>IF(Table4[[#This Row],[Column42]]=0,"",Table4[Column42])</f>
        <v/>
      </c>
      <c r="AS20" t="str">
        <f>IF(Table4[[#This Row],[Column43]]=0,"",Table4[Column43])</f>
        <v/>
      </c>
      <c r="AT20" t="str">
        <f>IF(Table4[[#This Row],[Column44]]=0,"",Table4[Column44])</f>
        <v/>
      </c>
      <c r="AU20" t="str">
        <f>IF(Table4[[#This Row],[Column45]]=0,"",Table4[Column45])</f>
        <v/>
      </c>
      <c r="AV20" t="str">
        <f>IF(Table4[[#This Row],[Column46]]=0,"",Table4[Column46])</f>
        <v/>
      </c>
      <c r="AW20" t="str">
        <f>IF(Table4[[#This Row],[Column47]]=0,"",Table4[Column47])</f>
        <v/>
      </c>
      <c r="AX20" t="str">
        <f>IF(Table4[[#This Row],[Column48]]=0,"",Table4[Column48])</f>
        <v/>
      </c>
      <c r="AY20" t="str">
        <f>IF(Table4[[#This Row],[Column49]]=0,"",Table4[Column49])</f>
        <v/>
      </c>
      <c r="AZ20" t="str">
        <f>IF(Table4[[#This Row],[Column50]]=0,"",Table4[Column50])</f>
        <v/>
      </c>
      <c r="BA20" t="str">
        <f>IF(Table4[[#This Row],[Column51]]=0,"",Table4[Column51])</f>
        <v/>
      </c>
      <c r="BB20" t="str">
        <f>IF(Table4[[#This Row],[Column52]]=0,"",Table4[Column52])</f>
        <v/>
      </c>
      <c r="BC20" t="str">
        <f>IF(Table4[[#This Row],[Column53]]=0,"",Table4[Column53])</f>
        <v/>
      </c>
      <c r="BD20" t="str">
        <f>IF(Table4[[#This Row],[Column54]]=0,"",Table4[Column54])</f>
        <v/>
      </c>
      <c r="BE20" t="str">
        <f>IF(Table4[[#This Row],[Column55]]=0,"",Table4[Column55])</f>
        <v/>
      </c>
      <c r="BF20" t="str">
        <f>IF(Table4[[#This Row],[Column56]]=0,"",Table4[Column56])</f>
        <v/>
      </c>
      <c r="BG20" t="str">
        <f>IF(Table4[[#This Row],[Column57]]=0,"",Table4[Column57])</f>
        <v/>
      </c>
      <c r="BH20" t="str">
        <f>IF(Table4[[#This Row],[Column58]]=0,"",Table4[Column58])</f>
        <v/>
      </c>
      <c r="BI20" t="str">
        <f>IF(Table4[[#This Row],[Column59]]=0,"",Table4[Column59])</f>
        <v/>
      </c>
      <c r="BJ20" t="str">
        <f>IF(Table4[[#This Row],[Column60]]=0,"",Table4[Column60])</f>
        <v/>
      </c>
      <c r="BK20" t="str">
        <f>IF(Table4[[#This Row],[Column61]]=0,"",Table4[Column61])</f>
        <v/>
      </c>
      <c r="BL20" t="str">
        <f>IF(Table4[[#This Row],[Column62]]=0,"",Table4[Column62])</f>
        <v/>
      </c>
      <c r="BM20" t="str">
        <f>IF(Table4[[#This Row],[Column63]]=0,"",Table4[Column63])</f>
        <v/>
      </c>
      <c r="BN20" t="str">
        <f>IF(Table4[[#This Row],[Column64]]=0,"",Table4[Column64])</f>
        <v/>
      </c>
      <c r="BO20" t="str">
        <f>IF(Table4[[#This Row],[Column65]]=0,"",Table4[Column65])</f>
        <v/>
      </c>
      <c r="BP20" t="str">
        <f>IF(Table4[[#This Row],[Column66]]=0,"",Table4[Column66])</f>
        <v/>
      </c>
      <c r="BQ20" t="str">
        <f>IF(Table4[[#This Row],[Column67]]=0,"",Table4[Column67])</f>
        <v/>
      </c>
      <c r="BR20" t="str">
        <f>IF(Table4[[#This Row],[Column68]]=0,"",Table4[Column68])</f>
        <v/>
      </c>
      <c r="BS20" t="str">
        <f>IF(Table4[[#This Row],[Column69]]=0,"",Table4[Column69])</f>
        <v/>
      </c>
      <c r="BT20" t="str">
        <f>IF(Table4[[#This Row],[Column70]]=0,"",Table4[Column70])</f>
        <v/>
      </c>
      <c r="BU20" t="str">
        <f>IF(Table4[[#This Row],[Column71]]=0,"",Table4[Column71])</f>
        <v/>
      </c>
      <c r="BV20" t="str">
        <f>IF(Table4[[#This Row],[Column72]]=0,"",Table4[Column72])</f>
        <v/>
      </c>
      <c r="BW20" t="str">
        <f>IF(Table4[[#This Row],[Column73]]=0,"",Table4[Column73])</f>
        <v/>
      </c>
      <c r="BX20" t="str">
        <f>IF(Table4[[#This Row],[Column74]]=0,"",Table4[Column74])</f>
        <v/>
      </c>
      <c r="BY20" t="str">
        <f>IF(Table4[[#This Row],[Column75]]=0,"",Table4[Column75])</f>
        <v/>
      </c>
      <c r="BZ20" t="str">
        <f>IF(Table4[[#This Row],[Column76]]=0,"",Table4[Column76])</f>
        <v/>
      </c>
      <c r="CA20" t="str">
        <f>IF(Table4[[#This Row],[Column77]]=0,"",Table4[Column77])</f>
        <v/>
      </c>
      <c r="CB20" t="str">
        <f>IF(Table4[[#This Row],[Column78]]=0,"",Table4[Column78])</f>
        <v/>
      </c>
      <c r="CC20" t="str">
        <f>IF(Table4[[#This Row],[Column79]]=0,"",Table4[Column79])</f>
        <v/>
      </c>
      <c r="CD20" t="str">
        <f>IF(Table4[[#This Row],[Column80]]=0,"",Table4[Column80])</f>
        <v/>
      </c>
      <c r="CE20" t="str">
        <f>IF(Table4[[#This Row],[Column81]]=0,"",Table4[Column81])</f>
        <v/>
      </c>
      <c r="CF20" t="str">
        <f>IF(Table4[[#This Row],[Column82]]=0,"",Table4[Column82])</f>
        <v/>
      </c>
      <c r="CG20" t="str">
        <f>IF(Table4[[#This Row],[Column83]]=0,"",Table4[Column83])</f>
        <v/>
      </c>
      <c r="CH20" t="str">
        <f>IF(Table4[[#This Row],[Column84]]=0,"",Table4[Column84])</f>
        <v/>
      </c>
      <c r="CI20" t="str">
        <f>IF(Table4[[#This Row],[Column85]]=0,"",Table4[Column85])</f>
        <v/>
      </c>
      <c r="CJ20" t="str">
        <f>IF(Table4[[#This Row],[Column86]]=0,"",Table4[Column86])</f>
        <v/>
      </c>
      <c r="CK20" t="str">
        <f>IF(Table4[[#This Row],[Column87]]=0,"",Table4[Column87])</f>
        <v/>
      </c>
      <c r="CL20" t="str">
        <f>IF(Table4[[#This Row],[Column88]]=0,"",Table4[Column88])</f>
        <v/>
      </c>
      <c r="CM20" t="str">
        <f>IF(Table4[[#This Row],[Column89]]=0,"",Table4[Column89])</f>
        <v/>
      </c>
      <c r="CN20" t="str">
        <f>IF(Table4[[#This Row],[Column90]]=0,"",Table4[Column90])</f>
        <v/>
      </c>
      <c r="CO20" t="str">
        <f>IF(Table4[[#This Row],[Column91]]=0,"",Table4[Column91])</f>
        <v/>
      </c>
      <c r="CP20" t="str">
        <f>IF(Table4[[#This Row],[Column92]]=0,"",Table4[Column92])</f>
        <v/>
      </c>
      <c r="CQ20" t="str">
        <f>IF(Table4[[#This Row],[Column93]]=0,"",Table4[Column93])</f>
        <v/>
      </c>
      <c r="CR20" t="str">
        <f>IF(Table4[[#This Row],[Column94]]=0,"",Table4[Column94])</f>
        <v/>
      </c>
      <c r="CS20" t="str">
        <f>IF(Table4[[#This Row],[Column95]]=0,"",Table4[Column95])</f>
        <v/>
      </c>
      <c r="CT20" t="str">
        <f>IF(Table4[[#This Row],[Column96]]=0,"",Table4[Column96])</f>
        <v/>
      </c>
      <c r="CU20" t="str">
        <f>IF(Table4[[#This Row],[Column97]]=0,"",Table4[Column97])</f>
        <v/>
      </c>
      <c r="CV20" t="str">
        <f>IF(Table4[[#This Row],[Column98]]=0,"",Table4[Column98])</f>
        <v/>
      </c>
      <c r="CW20" t="str">
        <f>IF(Table4[[#This Row],[Column99]]=0,"",Table4[Column99])</f>
        <v/>
      </c>
      <c r="CX20" t="str">
        <f>IF(Table4[[#This Row],[Column100]]=0,"",Table4[Column100])</f>
        <v/>
      </c>
      <c r="CY20" t="str">
        <f>IF(Table4[[#This Row],[Column101]]=0,"",Table4[Column101])</f>
        <v/>
      </c>
      <c r="CZ20" t="str">
        <f>IF(Table4[[#This Row],[Column102]]=0,"",Table4[Column102])</f>
        <v/>
      </c>
      <c r="DA20" t="str">
        <f>IF(Table4[[#This Row],[Column103]]=0,"",Table4[Column103])</f>
        <v/>
      </c>
      <c r="DB20" t="str">
        <f>IF(Table4[[#This Row],[Column104]]=0,"",Table4[Column104])</f>
        <v/>
      </c>
      <c r="DC20" t="str">
        <f>IF(Table4[[#This Row],[Column105]]=0,"",Table4[Column105])</f>
        <v/>
      </c>
      <c r="DD20" t="str">
        <f>IF(Table4[[#This Row],[Column106]]=0,"",Table4[Column106])</f>
        <v/>
      </c>
      <c r="DE20" t="str">
        <f>IF(Table4[[#This Row],[Column107]]=0,"",Table4[Column107])</f>
        <v/>
      </c>
      <c r="DF20" t="str">
        <f>IF(Table4[[#This Row],[Column108]]=0,"",Table4[Column108])</f>
        <v/>
      </c>
      <c r="DG20" t="str">
        <f>IF(Table4[[#This Row],[Column109]]=0,"",Table4[Column109])</f>
        <v/>
      </c>
      <c r="DH20" t="str">
        <f>IF(Table4[[#This Row],[Column110]]=0,"",Table4[Column110])</f>
        <v/>
      </c>
      <c r="DI20" t="str">
        <f>IF(Table4[[#This Row],[Column111]]=0,"",Table4[Column111])</f>
        <v/>
      </c>
      <c r="DJ20" t="str">
        <f>IF(Table4[[#This Row],[Column112]]=0,"",Table4[Column112])</f>
        <v/>
      </c>
      <c r="DK20" t="str">
        <f>IF(Table4[[#This Row],[Column113]]=0,"",Table4[Column113])</f>
        <v/>
      </c>
      <c r="DL20" t="str">
        <f>IF(Table4[[#This Row],[Column114]]=0,"",Table4[Column114])</f>
        <v/>
      </c>
      <c r="DM20" t="str">
        <f>IF(Table4[[#This Row],[Column115]]=0,"",Table4[Column115])</f>
        <v/>
      </c>
      <c r="DN20" t="str">
        <f>IF(Table4[[#This Row],[Column116]]=0,"",Table4[Column116])</f>
        <v/>
      </c>
      <c r="DO20" t="str">
        <f>IF(Table4[[#This Row],[Column117]]=0,"",Table4[Column117])</f>
        <v/>
      </c>
      <c r="DP20" t="str">
        <f>IF(Table4[[#This Row],[Column118]]=0,"",Table4[Column118])</f>
        <v/>
      </c>
      <c r="DQ20" t="str">
        <f>IF(Table4[[#This Row],[Column119]]=0,"",Table4[Column119])</f>
        <v/>
      </c>
      <c r="DR20" t="str">
        <f>IF(Table4[[#This Row],[Column120]]=0,"",Table4[Column120])</f>
        <v/>
      </c>
      <c r="DS20" t="str">
        <f>IF(Table4[[#This Row],[Column121]]=0,"",Table4[Column121])</f>
        <v/>
      </c>
      <c r="DT20" t="str">
        <f>IF(Table4[[#This Row],[Column122]]=0,"",Table4[Column122])</f>
        <v/>
      </c>
      <c r="DU20" t="str">
        <f>IF(Table4[[#This Row],[Column123]]=0,"",Table4[Column123])</f>
        <v/>
      </c>
      <c r="DV20" t="str">
        <f>IF(Table4[[#This Row],[Column124]]=0,"",Table4[Column124])</f>
        <v/>
      </c>
      <c r="DW20" t="str">
        <f>IF(Table4[[#This Row],[Column125]]=0,"",Table4[Column125])</f>
        <v/>
      </c>
      <c r="DX20" t="str">
        <f>IF(Table4[[#This Row],[Column126]]=0,"",Table4[Column126])</f>
        <v/>
      </c>
      <c r="DY20" t="str">
        <f>IF(Table4[[#This Row],[Column127]]=0,"",Table4[Column127])</f>
        <v/>
      </c>
      <c r="DZ20" t="str">
        <f>IF(Table4[[#This Row],[Column128]]=0,"",Table4[Column128])</f>
        <v/>
      </c>
      <c r="EA20" t="str">
        <f>IF(Table4[[#This Row],[Column129]]=0,"",Table4[Column129])</f>
        <v/>
      </c>
      <c r="EB20" t="str">
        <f>IF(Table4[[#This Row],[Column130]]=0,"",Table4[Column130])</f>
        <v/>
      </c>
      <c r="EC20" t="str">
        <f>IF(Table4[[#This Row],[Column131]]=0,"",Table4[Column131])</f>
        <v/>
      </c>
      <c r="ED20" t="str">
        <f>IF(Table4[[#This Row],[Column132]]=0,"",Table4[Column132])</f>
        <v/>
      </c>
      <c r="EE20" t="str">
        <f>IF(Table4[[#This Row],[Column133]]=0,"",Table4[Column133])</f>
        <v/>
      </c>
      <c r="EF20" t="str">
        <f>IF(Table4[[#This Row],[Column134]]=0,"",Table4[Column134])</f>
        <v/>
      </c>
      <c r="EG20" t="str">
        <f>IF(Table4[[#This Row],[Column135]]=0,"",Table4[Column135])</f>
        <v/>
      </c>
      <c r="EH20" t="str">
        <f>IF(Table4[[#This Row],[Column136]]=0,"",Table4[Column136])</f>
        <v/>
      </c>
      <c r="EI20" t="str">
        <f>IF(Table4[[#This Row],[Column137]]=0,"",Table4[Column137])</f>
        <v/>
      </c>
      <c r="EJ20" t="str">
        <f>IF(Table4[[#This Row],[Column138]]=0,"",Table4[Column138])</f>
        <v/>
      </c>
      <c r="EK20" t="str">
        <f>IF(Table4[[#This Row],[Column139]]=0,"",Table4[Column139])</f>
        <v/>
      </c>
      <c r="EL20" t="str">
        <f>IF(Table4[[#This Row],[Column140]]=0,"",Table4[Column140])</f>
        <v/>
      </c>
      <c r="EM20" t="str">
        <f>IF(Table4[[#This Row],[Column141]]=0,"",Table4[Column141])</f>
        <v/>
      </c>
      <c r="EN20" t="str">
        <f>IF(Table4[[#This Row],[Column142]]=0,"",Table4[Column142])</f>
        <v/>
      </c>
      <c r="EO20" t="str">
        <f>IF(Table4[[#This Row],[Column143]]=0,"",Table4[Column143])</f>
        <v/>
      </c>
      <c r="EP20" t="str">
        <f>IF(Table4[[#This Row],[Column144]]=0,"",Table4[Column144])</f>
        <v/>
      </c>
      <c r="EQ20" t="str">
        <f>IF(Table4[[#This Row],[Column145]]=0,"",Table4[Column145])</f>
        <v/>
      </c>
      <c r="ER20" t="str">
        <f>IF(Table4[[#This Row],[Column146]]=0,"",Table4[Column146])</f>
        <v/>
      </c>
      <c r="ES20" t="str">
        <f>IF(Table4[[#This Row],[Column147]]=0,"",Table4[Column147])</f>
        <v/>
      </c>
      <c r="ET20" t="str">
        <f>IF(Table4[[#This Row],[Column148]]=0,"",Table4[Column148])</f>
        <v/>
      </c>
      <c r="EU20" t="str">
        <f>IF(Table4[[#This Row],[Column149]]=0,"",Table4[Column149])</f>
        <v/>
      </c>
      <c r="EV20" t="str">
        <f>IF(Table4[[#This Row],[Column150]]=0,"",Table4[Column150])</f>
        <v/>
      </c>
      <c r="EW20" t="str">
        <f>IF(Table4[[#This Row],[Column151]]=0,"",Table4[Column151])</f>
        <v/>
      </c>
      <c r="EX20" t="str">
        <f>IF(Table4[[#This Row],[Column152]]=0,"",Table4[Column152])</f>
        <v/>
      </c>
      <c r="EY20" t="str">
        <f>IF(Table4[[#This Row],[Column153]]=0,"",Table4[Column153])</f>
        <v/>
      </c>
      <c r="EZ20" t="str">
        <f>IF(Table4[[#This Row],[Column154]]=0,"",Table4[Column154])</f>
        <v/>
      </c>
      <c r="FA20" t="str">
        <f>IF(Table4[[#This Row],[Column155]]=0,"",Table4[Column155])</f>
        <v/>
      </c>
      <c r="FB20" t="str">
        <f>IF(Table4[[#This Row],[Column156]]=0,"",Table4[Column156])</f>
        <v/>
      </c>
      <c r="FC20" t="str">
        <f>IF(Table4[[#This Row],[Column157]]=0,"",Table4[Column157])</f>
        <v/>
      </c>
      <c r="FD20" t="str">
        <f>IF(Table4[[#This Row],[Column158]]=0,"",Table4[Column158])</f>
        <v/>
      </c>
      <c r="FE20" t="str">
        <f>IF(Table4[[#This Row],[Column159]]=0,"",Table4[Column159])</f>
        <v/>
      </c>
      <c r="FF20" t="str">
        <f>IF(Table4[[#This Row],[Column160]]=0,"",Table4[Column160])</f>
        <v/>
      </c>
      <c r="FG20" t="str">
        <f>IF(Table4[[#This Row],[Column161]]=0,"",Table4[Column161])</f>
        <v/>
      </c>
      <c r="FH20" t="str">
        <f>IF(Table4[[#This Row],[Column162]]=0,"",Table4[Column162])</f>
        <v/>
      </c>
      <c r="FI20" t="str">
        <f>IF(Table4[[#This Row],[Column163]]=0,"",Table4[Column163])</f>
        <v/>
      </c>
      <c r="FJ20" t="str">
        <f>IF(Table4[[#This Row],[Column164]]=0,"",Table4[Column164])</f>
        <v/>
      </c>
      <c r="FK20" t="str">
        <f>IF(Table4[[#This Row],[Column165]]=0,"",Table4[Column165])</f>
        <v/>
      </c>
      <c r="FL20" t="str">
        <f>IF(Table4[[#This Row],[Column166]]=0,"",Table4[Column166])</f>
        <v/>
      </c>
      <c r="FM20" t="str">
        <f>IF(Table4[[#This Row],[Column167]]=0,"",Table4[Column167])</f>
        <v/>
      </c>
      <c r="FN20" t="str">
        <f>IF(Table4[[#This Row],[Column168]]=0,"",Table4[Column168])</f>
        <v/>
      </c>
      <c r="FO20" t="str">
        <f>IF(Table4[[#This Row],[Column169]]=0,"",Table4[Column169])</f>
        <v/>
      </c>
      <c r="FP20" t="str">
        <f>IF(Table4[[#This Row],[Column170]]=0,"",Table4[Column170])</f>
        <v/>
      </c>
      <c r="FQ20" t="str">
        <f>IF(Table4[[#This Row],[Column171]]=0,"",Table4[Column171])</f>
        <v/>
      </c>
      <c r="FR20" t="str">
        <f>IF(Table4[[#This Row],[Column172]]=0,"",Table4[Column172])</f>
        <v/>
      </c>
      <c r="FS20" t="str">
        <f>IF(Table4[[#This Row],[Column173]]=0,"",Table4[Column173])</f>
        <v/>
      </c>
      <c r="FT20" t="str">
        <f>IF(Table4[[#This Row],[Column174]]=0,"",Table4[Column174])</f>
        <v/>
      </c>
      <c r="FU20" t="str">
        <f>IF(Table4[[#This Row],[Column175]]=0,"",Table4[Column175])</f>
        <v/>
      </c>
      <c r="FV20" t="str">
        <f>IF(Table4[[#This Row],[Column176]]=0,"",Table4[Column176])</f>
        <v/>
      </c>
      <c r="FW20" t="str">
        <f>IF(Table4[[#This Row],[Column177]]=0,"",Table4[Column177])</f>
        <v/>
      </c>
      <c r="FX20" t="str">
        <f>IF(Table4[[#This Row],[Column178]]=0,"",Table4[Column178])</f>
        <v/>
      </c>
      <c r="FY20" t="str">
        <f>IF(Table4[[#This Row],[Column179]]=0,"",Table4[Column179])</f>
        <v/>
      </c>
      <c r="FZ20" t="str">
        <f>IF(Table4[[#This Row],[Column180]]=0,"",Table4[Column180])</f>
        <v/>
      </c>
      <c r="GA20" t="str">
        <f>IF(Table4[[#This Row],[Column181]]=0,"",Table4[Column181])</f>
        <v/>
      </c>
      <c r="GB20" t="str">
        <f>IF(Table4[[#This Row],[Column182]]=0,"",Table4[Column182])</f>
        <v/>
      </c>
      <c r="GC20" t="str">
        <f>IF(Table4[[#This Row],[Column183]]=0,"",Table4[Column183])</f>
        <v/>
      </c>
      <c r="GD20" t="str">
        <f>IF(Table4[[#This Row],[Column184]]=0,"",Table4[Column184])</f>
        <v/>
      </c>
      <c r="GE20" t="str">
        <f>IF(Table4[[#This Row],[Column185]]=0,"",Table4[Column185])</f>
        <v/>
      </c>
      <c r="GF20" t="str">
        <f>IF(Table4[[#This Row],[Column186]]=0,"",Table4[Column186])</f>
        <v/>
      </c>
      <c r="GG20" t="str">
        <f>IF(Table4[[#This Row],[Column187]]=0,"",Table4[Column187])</f>
        <v/>
      </c>
      <c r="GH20" t="str">
        <f>IF(Table4[[#This Row],[Column188]]=0,"",Table4[Column188])</f>
        <v/>
      </c>
      <c r="GI20" t="str">
        <f>IF(Table4[[#This Row],[Column189]]=0,"",Table4[Column189])</f>
        <v/>
      </c>
      <c r="GJ20" t="str">
        <f>IF(Table4[[#This Row],[Column190]]=0,"",Table4[Column190])</f>
        <v/>
      </c>
      <c r="GK20" t="str">
        <f>IF(Table4[[#This Row],[Column191]]=0,"",Table4[Column191])</f>
        <v/>
      </c>
      <c r="GL20" t="str">
        <f>IF(Table4[[#This Row],[Column192]]=0,"",Table4[Column192])</f>
        <v/>
      </c>
      <c r="GM20" t="str">
        <f>IF(Table4[[#This Row],[Column193]]=0,"",Table4[Column193])</f>
        <v/>
      </c>
      <c r="GN20" t="str">
        <f>IF(Table4[[#This Row],[Column194]]=0,"",Table4[Column194])</f>
        <v/>
      </c>
      <c r="GO20" t="str">
        <f>IF(Table4[[#This Row],[Column195]]=0,"",Table4[Column195])</f>
        <v/>
      </c>
      <c r="GP20" t="str">
        <f>IF(Table4[[#This Row],[Column196]]=0,"",Table4[Column196])</f>
        <v/>
      </c>
      <c r="GQ20" t="str">
        <f>IF(Table4[[#This Row],[Column197]]=0,"",Table4[Column197])</f>
        <v/>
      </c>
      <c r="GR20" t="str">
        <f>IF(Table4[[#This Row],[Column198]]=0,"",Table4[Column198])</f>
        <v/>
      </c>
      <c r="GS20" t="str">
        <f>IF(Table4[[#This Row],[Column199]]=0,"",Table4[Column199])</f>
        <v/>
      </c>
      <c r="GT20" t="str">
        <f>IF(Table4[[#This Row],[Column200]]=0,"",Table4[Column200])</f>
        <v/>
      </c>
      <c r="GU20" t="str">
        <f>IF(Table4[[#This Row],[Column201]]=0,"",Table4[Column201])</f>
        <v/>
      </c>
      <c r="GV20" t="str">
        <f>IF(Table4[[#This Row],[Column202]]=0,"",Table4[Column202])</f>
        <v/>
      </c>
      <c r="GW20" t="str">
        <f>IF(Table4[[#This Row],[Column203]]=0,"",Table4[Column203])</f>
        <v/>
      </c>
      <c r="GX20" t="str">
        <f>IF(Table4[[#This Row],[Conversions]]=0,"",Table4[Conversions])</f>
        <v/>
      </c>
      <c r="GY20" s="2" t="e">
        <f>Table434[[#This Row],[Conversions]]*B$2</f>
        <v>#VALUE!</v>
      </c>
      <c r="GZ20">
        <f>SUM(COUNTIF(Table434[[#This Row],[Path]:[Column203]],{"*e*","social"}))</f>
        <v>0</v>
      </c>
      <c r="HA20" t="e">
        <f t="array" ref="HA20">IF(LOOKUP(REPT("Z",255),IF(B20:GW20&lt;&gt;"",B20:GW20),B20:GW20)=A$2,1,0)</f>
        <v>#N/A</v>
      </c>
      <c r="HB20" t="e">
        <f t="array" ref="HB20">IF(LOOKUP(REPT("Z",255),IF(B20:GW20&lt;&gt;"",B20:GW20),B20:GW20)=A$3,1,0)</f>
        <v>#N/A</v>
      </c>
      <c r="HC20" t="e">
        <f t="array" ref="HC20">IF(LOOKUP(REPT("Z",255),IF(B20:GW20&lt;&gt;"",B20:GW20),B20:GW20)=A$4,1,0)</f>
        <v>#N/A</v>
      </c>
      <c r="HD20" t="e">
        <f t="array" ref="HD20">IF(LOOKUP(REPT("Z",255),IF(B20:GW20&lt;&gt;"",B20:GW20),B20:GW20)=A$5,1,0)</f>
        <v>#N/A</v>
      </c>
      <c r="HE20" t="e">
        <f t="array" ref="HE20">IF(LOOKUP(REPT("Z",255),IF(B20:GW20&lt;&gt;"",B20:GW20),B20:GW20)=A$6,1,0)</f>
        <v>#N/A</v>
      </c>
      <c r="HF20" t="e">
        <f t="array" ref="HF20">IF(LOOKUP(REPT("Z",255),IF(B20:GW20&lt;&gt;"",B20:GW20),B20:GW20)=A$7,1,0)</f>
        <v>#N/A</v>
      </c>
      <c r="HG20" s="1">
        <f>COUNTIF(Table434[[#This Row],[Path]:[Column203]],A$2)</f>
        <v>0</v>
      </c>
      <c r="HH20" s="1">
        <f>COUNTIF(Table434[[#This Row],[Path]:[Column203]],A$3)</f>
        <v>0</v>
      </c>
      <c r="HI20" s="1">
        <f>COUNTIF(Table434[[#This Row],[Path]:[Column203]],A$4)</f>
        <v>0</v>
      </c>
      <c r="HJ20" s="5">
        <f>COUNTIF(Table434[[#This Row],[Path]:[Column203]],A$5)</f>
        <v>0</v>
      </c>
      <c r="HK20" s="5">
        <f>COUNTIF(Table434[[#This Row],[Path]:[Column203]],A$6)</f>
        <v>0</v>
      </c>
      <c r="HL20" s="5">
        <f>COUNTIF(Table434[[#This Row],[Path]:[Column203]],A$7)</f>
        <v>0</v>
      </c>
      <c r="HM20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20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20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20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20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20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20" s="4" t="e">
        <f>Table434[[#This Row],[IncrementalOrganic Attribution Ratio]]*Table434[[#This Row],[Total Revenue]]</f>
        <v>#VALUE!</v>
      </c>
      <c r="HT20" s="4" t="e">
        <f>Table434[[#This Row],[BrandIntention Attribution Ratio]]*Table434[[#This Row],[Total Revenue]]</f>
        <v>#VALUE!</v>
      </c>
      <c r="HU20" s="4" t="e">
        <f>Table434[[#This Row],[Incrementalcpc Attribution Ratio]]*Table434[[#This Row],[Total Revenue]]</f>
        <v>#VALUE!</v>
      </c>
      <c r="HV20" s="4" t="e">
        <f>Table434[[#This Row],[Feeds Attribution Ratio]]*Table434[[#This Row],[Total Revenue]]</f>
        <v>#VALUE!</v>
      </c>
      <c r="HW20" s="4" t="e">
        <f>Table434[[#This Row],[Referrals Attribution Ratio]]*Table434[[#This Row],[Total Revenue]]</f>
        <v>#VALUE!</v>
      </c>
      <c r="HX20" s="4" t="e">
        <f>Table434[[#This Row],[Social Attribution Ratio]]*Table434[[#This Row],[Total Revenue]]</f>
        <v>#VALUE!</v>
      </c>
      <c r="HY20" s="18">
        <f>SUM(Table434[[#This Row],[IncrementalOrganic Attribution Ratio]:[Social Attribution Ratio]])</f>
        <v>0</v>
      </c>
    </row>
    <row r="21" spans="2:233" x14ac:dyDescent="0.25">
      <c r="B21" t="str">
        <f>IF(Table4[[#This Row],[Path]]=0,"",Table4[Path])</f>
        <v/>
      </c>
      <c r="C21" t="str">
        <f>IF(Table4[[#This Row],[Column1]]=0,"",Table4[Column1])</f>
        <v/>
      </c>
      <c r="D21" t="str">
        <f>IF(Table4[[#This Row],[Column2]]=0,"",Table4[Column2])</f>
        <v/>
      </c>
      <c r="E21" t="str">
        <f>IF(Table4[[#This Row],[Column3]]=0,"",Table4[Column3])</f>
        <v/>
      </c>
      <c r="F21" t="str">
        <f>IF(Table4[[#This Row],[Column4]]=0,"",Table4[Column4])</f>
        <v/>
      </c>
      <c r="G21" t="str">
        <f>IF(Table4[[#This Row],[Column5]]=0,"",Table4[Column5])</f>
        <v/>
      </c>
      <c r="H21" t="str">
        <f>IF(Table4[[#This Row],[Column6]]=0,"",Table4[Column6])</f>
        <v/>
      </c>
      <c r="I21" t="str">
        <f>IF(Table4[[#This Row],[Column7]]=0,"",Table4[Column7])</f>
        <v/>
      </c>
      <c r="J21" t="str">
        <f>IF(Table4[[#This Row],[Column8]]=0,"",Table4[Column8])</f>
        <v/>
      </c>
      <c r="K21" t="str">
        <f>IF(Table4[[#This Row],[Column9]]=0,"",Table4[Column9])</f>
        <v/>
      </c>
      <c r="L21" t="str">
        <f>IF(Table4[[#This Row],[Column10]]=0,"",Table4[Column10])</f>
        <v/>
      </c>
      <c r="M21" t="str">
        <f>IF(Table4[[#This Row],[Column11]]=0,"",Table4[Column11])</f>
        <v/>
      </c>
      <c r="N21" t="str">
        <f>IF(Table4[[#This Row],[Column12]]=0,"",Table4[Column12])</f>
        <v/>
      </c>
      <c r="O21" t="str">
        <f>IF(Table4[[#This Row],[Column13]]=0,"",Table4[Column13])</f>
        <v/>
      </c>
      <c r="P21" t="str">
        <f>IF(Table4[[#This Row],[Column14]]=0,"",Table4[Column14])</f>
        <v/>
      </c>
      <c r="Q21" t="str">
        <f>IF(Table4[[#This Row],[Column15]]=0,"",Table4[Column15])</f>
        <v/>
      </c>
      <c r="R21" t="str">
        <f>IF(Table4[[#This Row],[Column16]]=0,"",Table4[Column16])</f>
        <v/>
      </c>
      <c r="S21" t="str">
        <f>IF(Table4[[#This Row],[Column17]]=0,"",Table4[Column17])</f>
        <v/>
      </c>
      <c r="T21" t="str">
        <f>IF(Table4[[#This Row],[Column18]]=0,"",Table4[Column18])</f>
        <v/>
      </c>
      <c r="U21" t="str">
        <f>IF(Table4[[#This Row],[Column19]]=0,"",Table4[Column19])</f>
        <v/>
      </c>
      <c r="V21" t="str">
        <f>IF(Table4[[#This Row],[Column20]]=0,"",Table4[Column20])</f>
        <v/>
      </c>
      <c r="W21" t="str">
        <f>IF(Table4[[#This Row],[Column21]]=0,"",Table4[Column21])</f>
        <v/>
      </c>
      <c r="X21" t="str">
        <f>IF(Table4[[#This Row],[Column22]]=0,"",Table4[Column22])</f>
        <v/>
      </c>
      <c r="Y21" t="str">
        <f>IF(Table4[[#This Row],[Column23]]=0,"",Table4[Column23])</f>
        <v/>
      </c>
      <c r="Z21" t="str">
        <f>IF(Table4[[#This Row],[Column24]]=0,"",Table4[Column24])</f>
        <v/>
      </c>
      <c r="AA21" t="str">
        <f>IF(Table4[[#This Row],[Column25]]=0,"",Table4[Column25])</f>
        <v/>
      </c>
      <c r="AB21" t="str">
        <f>IF(Table4[[#This Row],[Column26]]=0,"",Table4[Column26])</f>
        <v/>
      </c>
      <c r="AC21" t="str">
        <f>IF(Table4[[#This Row],[Column27]]=0,"",Table4[Column27])</f>
        <v/>
      </c>
      <c r="AD21" t="str">
        <f>IF(Table4[[#This Row],[Column28]]=0,"",Table4[Column28])</f>
        <v/>
      </c>
      <c r="AE21" t="str">
        <f>IF(Table4[[#This Row],[Column29]]=0,"",Table4[Column29])</f>
        <v/>
      </c>
      <c r="AF21" t="str">
        <f>IF(Table4[[#This Row],[Column30]]=0,"",Table4[Column30])</f>
        <v/>
      </c>
      <c r="AG21" t="str">
        <f>IF(Table4[[#This Row],[Column31]]=0,"",Table4[Column31])</f>
        <v/>
      </c>
      <c r="AH21" t="str">
        <f>IF(Table4[[#This Row],[Column32]]=0,"",Table4[Column32])</f>
        <v/>
      </c>
      <c r="AI21" t="str">
        <f>IF(Table4[[#This Row],[Column33]]=0,"",Table4[Column33])</f>
        <v/>
      </c>
      <c r="AJ21" t="str">
        <f>IF(Table4[[#This Row],[Column34]]=0,"",Table4[Column34])</f>
        <v/>
      </c>
      <c r="AK21" t="str">
        <f>IF(Table4[[#This Row],[Column35]]=0,"",Table4[Column35])</f>
        <v/>
      </c>
      <c r="AL21" t="str">
        <f>IF(Table4[[#This Row],[Column36]]=0,"",Table4[Column36])</f>
        <v/>
      </c>
      <c r="AM21" t="str">
        <f>IF(Table4[[#This Row],[Column37]]=0,"",Table4[Column37])</f>
        <v/>
      </c>
      <c r="AN21" t="str">
        <f>IF(Table4[[#This Row],[Column38]]=0,"",Table4[Column38])</f>
        <v/>
      </c>
      <c r="AO21" t="str">
        <f>IF(Table4[[#This Row],[Column39]]=0,"",Table4[Column39])</f>
        <v/>
      </c>
      <c r="AP21" t="str">
        <f>IF(Table4[[#This Row],[Column40]]=0,"",Table4[Column40])</f>
        <v/>
      </c>
      <c r="AQ21" t="str">
        <f>IF(Table4[[#This Row],[Column41]]=0,"",Table4[Column41])</f>
        <v/>
      </c>
      <c r="AR21" t="str">
        <f>IF(Table4[[#This Row],[Column42]]=0,"",Table4[Column42])</f>
        <v/>
      </c>
      <c r="AS21" t="str">
        <f>IF(Table4[[#This Row],[Column43]]=0,"",Table4[Column43])</f>
        <v/>
      </c>
      <c r="AT21" t="str">
        <f>IF(Table4[[#This Row],[Column44]]=0,"",Table4[Column44])</f>
        <v/>
      </c>
      <c r="AU21" t="str">
        <f>IF(Table4[[#This Row],[Column45]]=0,"",Table4[Column45])</f>
        <v/>
      </c>
      <c r="AV21" t="str">
        <f>IF(Table4[[#This Row],[Column46]]=0,"",Table4[Column46])</f>
        <v/>
      </c>
      <c r="AW21" t="str">
        <f>IF(Table4[[#This Row],[Column47]]=0,"",Table4[Column47])</f>
        <v/>
      </c>
      <c r="AX21" t="str">
        <f>IF(Table4[[#This Row],[Column48]]=0,"",Table4[Column48])</f>
        <v/>
      </c>
      <c r="AY21" t="str">
        <f>IF(Table4[[#This Row],[Column49]]=0,"",Table4[Column49])</f>
        <v/>
      </c>
      <c r="AZ21" t="str">
        <f>IF(Table4[[#This Row],[Column50]]=0,"",Table4[Column50])</f>
        <v/>
      </c>
      <c r="BA21" t="str">
        <f>IF(Table4[[#This Row],[Column51]]=0,"",Table4[Column51])</f>
        <v/>
      </c>
      <c r="BB21" t="str">
        <f>IF(Table4[[#This Row],[Column52]]=0,"",Table4[Column52])</f>
        <v/>
      </c>
      <c r="BC21" t="str">
        <f>IF(Table4[[#This Row],[Column53]]=0,"",Table4[Column53])</f>
        <v/>
      </c>
      <c r="BD21" t="str">
        <f>IF(Table4[[#This Row],[Column54]]=0,"",Table4[Column54])</f>
        <v/>
      </c>
      <c r="BE21" t="str">
        <f>IF(Table4[[#This Row],[Column55]]=0,"",Table4[Column55])</f>
        <v/>
      </c>
      <c r="BF21" t="str">
        <f>IF(Table4[[#This Row],[Column56]]=0,"",Table4[Column56])</f>
        <v/>
      </c>
      <c r="BG21" t="str">
        <f>IF(Table4[[#This Row],[Column57]]=0,"",Table4[Column57])</f>
        <v/>
      </c>
      <c r="BH21" t="str">
        <f>IF(Table4[[#This Row],[Column58]]=0,"",Table4[Column58])</f>
        <v/>
      </c>
      <c r="BI21" t="str">
        <f>IF(Table4[[#This Row],[Column59]]=0,"",Table4[Column59])</f>
        <v/>
      </c>
      <c r="BJ21" t="str">
        <f>IF(Table4[[#This Row],[Column60]]=0,"",Table4[Column60])</f>
        <v/>
      </c>
      <c r="BK21" t="str">
        <f>IF(Table4[[#This Row],[Column61]]=0,"",Table4[Column61])</f>
        <v/>
      </c>
      <c r="BL21" t="str">
        <f>IF(Table4[[#This Row],[Column62]]=0,"",Table4[Column62])</f>
        <v/>
      </c>
      <c r="BM21" t="str">
        <f>IF(Table4[[#This Row],[Column63]]=0,"",Table4[Column63])</f>
        <v/>
      </c>
      <c r="BN21" t="str">
        <f>IF(Table4[[#This Row],[Column64]]=0,"",Table4[Column64])</f>
        <v/>
      </c>
      <c r="BO21" t="str">
        <f>IF(Table4[[#This Row],[Column65]]=0,"",Table4[Column65])</f>
        <v/>
      </c>
      <c r="BP21" t="str">
        <f>IF(Table4[[#This Row],[Column66]]=0,"",Table4[Column66])</f>
        <v/>
      </c>
      <c r="BQ21" t="str">
        <f>IF(Table4[[#This Row],[Column67]]=0,"",Table4[Column67])</f>
        <v/>
      </c>
      <c r="BR21" t="str">
        <f>IF(Table4[[#This Row],[Column68]]=0,"",Table4[Column68])</f>
        <v/>
      </c>
      <c r="BS21" t="str">
        <f>IF(Table4[[#This Row],[Column69]]=0,"",Table4[Column69])</f>
        <v/>
      </c>
      <c r="BT21" t="str">
        <f>IF(Table4[[#This Row],[Column70]]=0,"",Table4[Column70])</f>
        <v/>
      </c>
      <c r="BU21" t="str">
        <f>IF(Table4[[#This Row],[Column71]]=0,"",Table4[Column71])</f>
        <v/>
      </c>
      <c r="BV21" t="str">
        <f>IF(Table4[[#This Row],[Column72]]=0,"",Table4[Column72])</f>
        <v/>
      </c>
      <c r="BW21" t="str">
        <f>IF(Table4[[#This Row],[Column73]]=0,"",Table4[Column73])</f>
        <v/>
      </c>
      <c r="BX21" t="str">
        <f>IF(Table4[[#This Row],[Column74]]=0,"",Table4[Column74])</f>
        <v/>
      </c>
      <c r="BY21" t="str">
        <f>IF(Table4[[#This Row],[Column75]]=0,"",Table4[Column75])</f>
        <v/>
      </c>
      <c r="BZ21" t="str">
        <f>IF(Table4[[#This Row],[Column76]]=0,"",Table4[Column76])</f>
        <v/>
      </c>
      <c r="CA21" t="str">
        <f>IF(Table4[[#This Row],[Column77]]=0,"",Table4[Column77])</f>
        <v/>
      </c>
      <c r="CB21" t="str">
        <f>IF(Table4[[#This Row],[Column78]]=0,"",Table4[Column78])</f>
        <v/>
      </c>
      <c r="CC21" t="str">
        <f>IF(Table4[[#This Row],[Column79]]=0,"",Table4[Column79])</f>
        <v/>
      </c>
      <c r="CD21" t="str">
        <f>IF(Table4[[#This Row],[Column80]]=0,"",Table4[Column80])</f>
        <v/>
      </c>
      <c r="CE21" t="str">
        <f>IF(Table4[[#This Row],[Column81]]=0,"",Table4[Column81])</f>
        <v/>
      </c>
      <c r="CF21" t="str">
        <f>IF(Table4[[#This Row],[Column82]]=0,"",Table4[Column82])</f>
        <v/>
      </c>
      <c r="CG21" t="str">
        <f>IF(Table4[[#This Row],[Column83]]=0,"",Table4[Column83])</f>
        <v/>
      </c>
      <c r="CH21" t="str">
        <f>IF(Table4[[#This Row],[Column84]]=0,"",Table4[Column84])</f>
        <v/>
      </c>
      <c r="CI21" t="str">
        <f>IF(Table4[[#This Row],[Column85]]=0,"",Table4[Column85])</f>
        <v/>
      </c>
      <c r="CJ21" t="str">
        <f>IF(Table4[[#This Row],[Column86]]=0,"",Table4[Column86])</f>
        <v/>
      </c>
      <c r="CK21" t="str">
        <f>IF(Table4[[#This Row],[Column87]]=0,"",Table4[Column87])</f>
        <v/>
      </c>
      <c r="CL21" t="str">
        <f>IF(Table4[[#This Row],[Column88]]=0,"",Table4[Column88])</f>
        <v/>
      </c>
      <c r="CM21" t="str">
        <f>IF(Table4[[#This Row],[Column89]]=0,"",Table4[Column89])</f>
        <v/>
      </c>
      <c r="CN21" t="str">
        <f>IF(Table4[[#This Row],[Column90]]=0,"",Table4[Column90])</f>
        <v/>
      </c>
      <c r="CO21" t="str">
        <f>IF(Table4[[#This Row],[Column91]]=0,"",Table4[Column91])</f>
        <v/>
      </c>
      <c r="CP21" t="str">
        <f>IF(Table4[[#This Row],[Column92]]=0,"",Table4[Column92])</f>
        <v/>
      </c>
      <c r="CQ21" t="str">
        <f>IF(Table4[[#This Row],[Column93]]=0,"",Table4[Column93])</f>
        <v/>
      </c>
      <c r="CR21" t="str">
        <f>IF(Table4[[#This Row],[Column94]]=0,"",Table4[Column94])</f>
        <v/>
      </c>
      <c r="CS21" t="str">
        <f>IF(Table4[[#This Row],[Column95]]=0,"",Table4[Column95])</f>
        <v/>
      </c>
      <c r="CT21" t="str">
        <f>IF(Table4[[#This Row],[Column96]]=0,"",Table4[Column96])</f>
        <v/>
      </c>
      <c r="CU21" t="str">
        <f>IF(Table4[[#This Row],[Column97]]=0,"",Table4[Column97])</f>
        <v/>
      </c>
      <c r="CV21" t="str">
        <f>IF(Table4[[#This Row],[Column98]]=0,"",Table4[Column98])</f>
        <v/>
      </c>
      <c r="CW21" t="str">
        <f>IF(Table4[[#This Row],[Column99]]=0,"",Table4[Column99])</f>
        <v/>
      </c>
      <c r="CX21" t="str">
        <f>IF(Table4[[#This Row],[Column100]]=0,"",Table4[Column100])</f>
        <v/>
      </c>
      <c r="CY21" t="str">
        <f>IF(Table4[[#This Row],[Column101]]=0,"",Table4[Column101])</f>
        <v/>
      </c>
      <c r="CZ21" t="str">
        <f>IF(Table4[[#This Row],[Column102]]=0,"",Table4[Column102])</f>
        <v/>
      </c>
      <c r="DA21" t="str">
        <f>IF(Table4[[#This Row],[Column103]]=0,"",Table4[Column103])</f>
        <v/>
      </c>
      <c r="DB21" t="str">
        <f>IF(Table4[[#This Row],[Column104]]=0,"",Table4[Column104])</f>
        <v/>
      </c>
      <c r="DC21" t="str">
        <f>IF(Table4[[#This Row],[Column105]]=0,"",Table4[Column105])</f>
        <v/>
      </c>
      <c r="DD21" t="str">
        <f>IF(Table4[[#This Row],[Column106]]=0,"",Table4[Column106])</f>
        <v/>
      </c>
      <c r="DE21" t="str">
        <f>IF(Table4[[#This Row],[Column107]]=0,"",Table4[Column107])</f>
        <v/>
      </c>
      <c r="DF21" t="str">
        <f>IF(Table4[[#This Row],[Column108]]=0,"",Table4[Column108])</f>
        <v/>
      </c>
      <c r="DG21" t="str">
        <f>IF(Table4[[#This Row],[Column109]]=0,"",Table4[Column109])</f>
        <v/>
      </c>
      <c r="DH21" t="str">
        <f>IF(Table4[[#This Row],[Column110]]=0,"",Table4[Column110])</f>
        <v/>
      </c>
      <c r="DI21" t="str">
        <f>IF(Table4[[#This Row],[Column111]]=0,"",Table4[Column111])</f>
        <v/>
      </c>
      <c r="DJ21" t="str">
        <f>IF(Table4[[#This Row],[Column112]]=0,"",Table4[Column112])</f>
        <v/>
      </c>
      <c r="DK21" t="str">
        <f>IF(Table4[[#This Row],[Column113]]=0,"",Table4[Column113])</f>
        <v/>
      </c>
      <c r="DL21" t="str">
        <f>IF(Table4[[#This Row],[Column114]]=0,"",Table4[Column114])</f>
        <v/>
      </c>
      <c r="DM21" t="str">
        <f>IF(Table4[[#This Row],[Column115]]=0,"",Table4[Column115])</f>
        <v/>
      </c>
      <c r="DN21" t="str">
        <f>IF(Table4[[#This Row],[Column116]]=0,"",Table4[Column116])</f>
        <v/>
      </c>
      <c r="DO21" t="str">
        <f>IF(Table4[[#This Row],[Column117]]=0,"",Table4[Column117])</f>
        <v/>
      </c>
      <c r="DP21" t="str">
        <f>IF(Table4[[#This Row],[Column118]]=0,"",Table4[Column118])</f>
        <v/>
      </c>
      <c r="DQ21" t="str">
        <f>IF(Table4[[#This Row],[Column119]]=0,"",Table4[Column119])</f>
        <v/>
      </c>
      <c r="DR21" t="str">
        <f>IF(Table4[[#This Row],[Column120]]=0,"",Table4[Column120])</f>
        <v/>
      </c>
      <c r="DS21" t="str">
        <f>IF(Table4[[#This Row],[Column121]]=0,"",Table4[Column121])</f>
        <v/>
      </c>
      <c r="DT21" t="str">
        <f>IF(Table4[[#This Row],[Column122]]=0,"",Table4[Column122])</f>
        <v/>
      </c>
      <c r="DU21" t="str">
        <f>IF(Table4[[#This Row],[Column123]]=0,"",Table4[Column123])</f>
        <v/>
      </c>
      <c r="DV21" t="str">
        <f>IF(Table4[[#This Row],[Column124]]=0,"",Table4[Column124])</f>
        <v/>
      </c>
      <c r="DW21" t="str">
        <f>IF(Table4[[#This Row],[Column125]]=0,"",Table4[Column125])</f>
        <v/>
      </c>
      <c r="DX21" t="str">
        <f>IF(Table4[[#This Row],[Column126]]=0,"",Table4[Column126])</f>
        <v/>
      </c>
      <c r="DY21" t="str">
        <f>IF(Table4[[#This Row],[Column127]]=0,"",Table4[Column127])</f>
        <v/>
      </c>
      <c r="DZ21" t="str">
        <f>IF(Table4[[#This Row],[Column128]]=0,"",Table4[Column128])</f>
        <v/>
      </c>
      <c r="EA21" t="str">
        <f>IF(Table4[[#This Row],[Column129]]=0,"",Table4[Column129])</f>
        <v/>
      </c>
      <c r="EB21" t="str">
        <f>IF(Table4[[#This Row],[Column130]]=0,"",Table4[Column130])</f>
        <v/>
      </c>
      <c r="EC21" t="str">
        <f>IF(Table4[[#This Row],[Column131]]=0,"",Table4[Column131])</f>
        <v/>
      </c>
      <c r="ED21" t="str">
        <f>IF(Table4[[#This Row],[Column132]]=0,"",Table4[Column132])</f>
        <v/>
      </c>
      <c r="EE21" t="str">
        <f>IF(Table4[[#This Row],[Column133]]=0,"",Table4[Column133])</f>
        <v/>
      </c>
      <c r="EF21" t="str">
        <f>IF(Table4[[#This Row],[Column134]]=0,"",Table4[Column134])</f>
        <v/>
      </c>
      <c r="EG21" t="str">
        <f>IF(Table4[[#This Row],[Column135]]=0,"",Table4[Column135])</f>
        <v/>
      </c>
      <c r="EH21" t="str">
        <f>IF(Table4[[#This Row],[Column136]]=0,"",Table4[Column136])</f>
        <v/>
      </c>
      <c r="EI21" t="str">
        <f>IF(Table4[[#This Row],[Column137]]=0,"",Table4[Column137])</f>
        <v/>
      </c>
      <c r="EJ21" t="str">
        <f>IF(Table4[[#This Row],[Column138]]=0,"",Table4[Column138])</f>
        <v/>
      </c>
      <c r="EK21" t="str">
        <f>IF(Table4[[#This Row],[Column139]]=0,"",Table4[Column139])</f>
        <v/>
      </c>
      <c r="EL21" t="str">
        <f>IF(Table4[[#This Row],[Column140]]=0,"",Table4[Column140])</f>
        <v/>
      </c>
      <c r="EM21" t="str">
        <f>IF(Table4[[#This Row],[Column141]]=0,"",Table4[Column141])</f>
        <v/>
      </c>
      <c r="EN21" t="str">
        <f>IF(Table4[[#This Row],[Column142]]=0,"",Table4[Column142])</f>
        <v/>
      </c>
      <c r="EO21" t="str">
        <f>IF(Table4[[#This Row],[Column143]]=0,"",Table4[Column143])</f>
        <v/>
      </c>
      <c r="EP21" t="str">
        <f>IF(Table4[[#This Row],[Column144]]=0,"",Table4[Column144])</f>
        <v/>
      </c>
      <c r="EQ21" t="str">
        <f>IF(Table4[[#This Row],[Column145]]=0,"",Table4[Column145])</f>
        <v/>
      </c>
      <c r="ER21" t="str">
        <f>IF(Table4[[#This Row],[Column146]]=0,"",Table4[Column146])</f>
        <v/>
      </c>
      <c r="ES21" t="str">
        <f>IF(Table4[[#This Row],[Column147]]=0,"",Table4[Column147])</f>
        <v/>
      </c>
      <c r="ET21" t="str">
        <f>IF(Table4[[#This Row],[Column148]]=0,"",Table4[Column148])</f>
        <v/>
      </c>
      <c r="EU21" t="str">
        <f>IF(Table4[[#This Row],[Column149]]=0,"",Table4[Column149])</f>
        <v/>
      </c>
      <c r="EV21" t="str">
        <f>IF(Table4[[#This Row],[Column150]]=0,"",Table4[Column150])</f>
        <v/>
      </c>
      <c r="EW21" t="str">
        <f>IF(Table4[[#This Row],[Column151]]=0,"",Table4[Column151])</f>
        <v/>
      </c>
      <c r="EX21" t="str">
        <f>IF(Table4[[#This Row],[Column152]]=0,"",Table4[Column152])</f>
        <v/>
      </c>
      <c r="EY21" t="str">
        <f>IF(Table4[[#This Row],[Column153]]=0,"",Table4[Column153])</f>
        <v/>
      </c>
      <c r="EZ21" t="str">
        <f>IF(Table4[[#This Row],[Column154]]=0,"",Table4[Column154])</f>
        <v/>
      </c>
      <c r="FA21" t="str">
        <f>IF(Table4[[#This Row],[Column155]]=0,"",Table4[Column155])</f>
        <v/>
      </c>
      <c r="FB21" t="str">
        <f>IF(Table4[[#This Row],[Column156]]=0,"",Table4[Column156])</f>
        <v/>
      </c>
      <c r="FC21" t="str">
        <f>IF(Table4[[#This Row],[Column157]]=0,"",Table4[Column157])</f>
        <v/>
      </c>
      <c r="FD21" t="str">
        <f>IF(Table4[[#This Row],[Column158]]=0,"",Table4[Column158])</f>
        <v/>
      </c>
      <c r="FE21" t="str">
        <f>IF(Table4[[#This Row],[Column159]]=0,"",Table4[Column159])</f>
        <v/>
      </c>
      <c r="FF21" t="str">
        <f>IF(Table4[[#This Row],[Column160]]=0,"",Table4[Column160])</f>
        <v/>
      </c>
      <c r="FG21" t="str">
        <f>IF(Table4[[#This Row],[Column161]]=0,"",Table4[Column161])</f>
        <v/>
      </c>
      <c r="FH21" t="str">
        <f>IF(Table4[[#This Row],[Column162]]=0,"",Table4[Column162])</f>
        <v/>
      </c>
      <c r="FI21" t="str">
        <f>IF(Table4[[#This Row],[Column163]]=0,"",Table4[Column163])</f>
        <v/>
      </c>
      <c r="FJ21" t="str">
        <f>IF(Table4[[#This Row],[Column164]]=0,"",Table4[Column164])</f>
        <v/>
      </c>
      <c r="FK21" t="str">
        <f>IF(Table4[[#This Row],[Column165]]=0,"",Table4[Column165])</f>
        <v/>
      </c>
      <c r="FL21" t="str">
        <f>IF(Table4[[#This Row],[Column166]]=0,"",Table4[Column166])</f>
        <v/>
      </c>
      <c r="FM21" t="str">
        <f>IF(Table4[[#This Row],[Column167]]=0,"",Table4[Column167])</f>
        <v/>
      </c>
      <c r="FN21" t="str">
        <f>IF(Table4[[#This Row],[Column168]]=0,"",Table4[Column168])</f>
        <v/>
      </c>
      <c r="FO21" t="str">
        <f>IF(Table4[[#This Row],[Column169]]=0,"",Table4[Column169])</f>
        <v/>
      </c>
      <c r="FP21" t="str">
        <f>IF(Table4[[#This Row],[Column170]]=0,"",Table4[Column170])</f>
        <v/>
      </c>
      <c r="FQ21" t="str">
        <f>IF(Table4[[#This Row],[Column171]]=0,"",Table4[Column171])</f>
        <v/>
      </c>
      <c r="FR21" t="str">
        <f>IF(Table4[[#This Row],[Column172]]=0,"",Table4[Column172])</f>
        <v/>
      </c>
      <c r="FS21" t="str">
        <f>IF(Table4[[#This Row],[Column173]]=0,"",Table4[Column173])</f>
        <v/>
      </c>
      <c r="FT21" t="str">
        <f>IF(Table4[[#This Row],[Column174]]=0,"",Table4[Column174])</f>
        <v/>
      </c>
      <c r="FU21" t="str">
        <f>IF(Table4[[#This Row],[Column175]]=0,"",Table4[Column175])</f>
        <v/>
      </c>
      <c r="FV21" t="str">
        <f>IF(Table4[[#This Row],[Column176]]=0,"",Table4[Column176])</f>
        <v/>
      </c>
      <c r="FW21" t="str">
        <f>IF(Table4[[#This Row],[Column177]]=0,"",Table4[Column177])</f>
        <v/>
      </c>
      <c r="FX21" t="str">
        <f>IF(Table4[[#This Row],[Column178]]=0,"",Table4[Column178])</f>
        <v/>
      </c>
      <c r="FY21" t="str">
        <f>IF(Table4[[#This Row],[Column179]]=0,"",Table4[Column179])</f>
        <v/>
      </c>
      <c r="FZ21" t="str">
        <f>IF(Table4[[#This Row],[Column180]]=0,"",Table4[Column180])</f>
        <v/>
      </c>
      <c r="GA21" t="str">
        <f>IF(Table4[[#This Row],[Column181]]=0,"",Table4[Column181])</f>
        <v/>
      </c>
      <c r="GB21" t="str">
        <f>IF(Table4[[#This Row],[Column182]]=0,"",Table4[Column182])</f>
        <v/>
      </c>
      <c r="GC21" t="str">
        <f>IF(Table4[[#This Row],[Column183]]=0,"",Table4[Column183])</f>
        <v/>
      </c>
      <c r="GD21" t="str">
        <f>IF(Table4[[#This Row],[Column184]]=0,"",Table4[Column184])</f>
        <v/>
      </c>
      <c r="GE21" t="str">
        <f>IF(Table4[[#This Row],[Column185]]=0,"",Table4[Column185])</f>
        <v/>
      </c>
      <c r="GF21" t="str">
        <f>IF(Table4[[#This Row],[Column186]]=0,"",Table4[Column186])</f>
        <v/>
      </c>
      <c r="GG21" t="str">
        <f>IF(Table4[[#This Row],[Column187]]=0,"",Table4[Column187])</f>
        <v/>
      </c>
      <c r="GH21" t="str">
        <f>IF(Table4[[#This Row],[Column188]]=0,"",Table4[Column188])</f>
        <v/>
      </c>
      <c r="GI21" t="str">
        <f>IF(Table4[[#This Row],[Column189]]=0,"",Table4[Column189])</f>
        <v/>
      </c>
      <c r="GJ21" t="str">
        <f>IF(Table4[[#This Row],[Column190]]=0,"",Table4[Column190])</f>
        <v/>
      </c>
      <c r="GK21" t="str">
        <f>IF(Table4[[#This Row],[Column191]]=0,"",Table4[Column191])</f>
        <v/>
      </c>
      <c r="GL21" t="str">
        <f>IF(Table4[[#This Row],[Column192]]=0,"",Table4[Column192])</f>
        <v/>
      </c>
      <c r="GM21" t="str">
        <f>IF(Table4[[#This Row],[Column193]]=0,"",Table4[Column193])</f>
        <v/>
      </c>
      <c r="GN21" t="str">
        <f>IF(Table4[[#This Row],[Column194]]=0,"",Table4[Column194])</f>
        <v/>
      </c>
      <c r="GO21" t="str">
        <f>IF(Table4[[#This Row],[Column195]]=0,"",Table4[Column195])</f>
        <v/>
      </c>
      <c r="GP21" t="str">
        <f>IF(Table4[[#This Row],[Column196]]=0,"",Table4[Column196])</f>
        <v/>
      </c>
      <c r="GQ21" t="str">
        <f>IF(Table4[[#This Row],[Column197]]=0,"",Table4[Column197])</f>
        <v/>
      </c>
      <c r="GR21" t="str">
        <f>IF(Table4[[#This Row],[Column198]]=0,"",Table4[Column198])</f>
        <v/>
      </c>
      <c r="GS21" t="str">
        <f>IF(Table4[[#This Row],[Column199]]=0,"",Table4[Column199])</f>
        <v/>
      </c>
      <c r="GT21" t="str">
        <f>IF(Table4[[#This Row],[Column200]]=0,"",Table4[Column200])</f>
        <v/>
      </c>
      <c r="GU21" t="str">
        <f>IF(Table4[[#This Row],[Column201]]=0,"",Table4[Column201])</f>
        <v/>
      </c>
      <c r="GV21" t="str">
        <f>IF(Table4[[#This Row],[Column202]]=0,"",Table4[Column202])</f>
        <v/>
      </c>
      <c r="GW21" t="str">
        <f>IF(Table4[[#This Row],[Column203]]=0,"",Table4[Column203])</f>
        <v/>
      </c>
      <c r="GX21" t="str">
        <f>IF(Table4[[#This Row],[Conversions]]=0,"",Table4[Conversions])</f>
        <v/>
      </c>
      <c r="GY21" s="2" t="e">
        <f>Table434[[#This Row],[Conversions]]*B$2</f>
        <v>#VALUE!</v>
      </c>
      <c r="GZ21">
        <f>SUM(COUNTIF(Table434[[#This Row],[Path]:[Column203]],{"*e*","social"}))</f>
        <v>0</v>
      </c>
      <c r="HA21" t="e">
        <f t="array" ref="HA21">IF(LOOKUP(REPT("Z",255),IF(B21:GW21&lt;&gt;"",B21:GW21),B21:GW21)=A$2,1,0)</f>
        <v>#N/A</v>
      </c>
      <c r="HB21" t="e">
        <f t="array" ref="HB21">IF(LOOKUP(REPT("Z",255),IF(B21:GW21&lt;&gt;"",B21:GW21),B21:GW21)=A$3,1,0)</f>
        <v>#N/A</v>
      </c>
      <c r="HC21" t="e">
        <f t="array" ref="HC21">IF(LOOKUP(REPT("Z",255),IF(B21:GW21&lt;&gt;"",B21:GW21),B21:GW21)=A$4,1,0)</f>
        <v>#N/A</v>
      </c>
      <c r="HD21" t="e">
        <f t="array" ref="HD21">IF(LOOKUP(REPT("Z",255),IF(B21:GW21&lt;&gt;"",B21:GW21),B21:GW21)=A$5,1,0)</f>
        <v>#N/A</v>
      </c>
      <c r="HE21" t="e">
        <f t="array" ref="HE21">IF(LOOKUP(REPT("Z",255),IF(B21:GW21&lt;&gt;"",B21:GW21),B21:GW21)=A$6,1,0)</f>
        <v>#N/A</v>
      </c>
      <c r="HF21" t="e">
        <f t="array" ref="HF21">IF(LOOKUP(REPT("Z",255),IF(B21:GW21&lt;&gt;"",B21:GW21),B21:GW21)=A$7,1,0)</f>
        <v>#N/A</v>
      </c>
      <c r="HG21" s="1">
        <f>COUNTIF(Table434[[#This Row],[Path]:[Column203]],A$2)</f>
        <v>0</v>
      </c>
      <c r="HH21" s="1">
        <f>COUNTIF(Table434[[#This Row],[Path]:[Column203]],A$3)</f>
        <v>0</v>
      </c>
      <c r="HI21" s="1">
        <f>COUNTIF(Table434[[#This Row],[Path]:[Column203]],A$4)</f>
        <v>0</v>
      </c>
      <c r="HJ21" s="5">
        <f>COUNTIF(Table434[[#This Row],[Path]:[Column203]],A$5)</f>
        <v>0</v>
      </c>
      <c r="HK21" s="5">
        <f>COUNTIF(Table434[[#This Row],[Path]:[Column203]],A$6)</f>
        <v>0</v>
      </c>
      <c r="HL21" s="5">
        <f>COUNTIF(Table434[[#This Row],[Path]:[Column203]],A$7)</f>
        <v>0</v>
      </c>
      <c r="HM21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21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21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21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21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21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21" s="4" t="e">
        <f>Table434[[#This Row],[IncrementalOrganic Attribution Ratio]]*Table434[[#This Row],[Total Revenue]]</f>
        <v>#VALUE!</v>
      </c>
      <c r="HT21" s="4" t="e">
        <f>Table434[[#This Row],[BrandIntention Attribution Ratio]]*Table434[[#This Row],[Total Revenue]]</f>
        <v>#VALUE!</v>
      </c>
      <c r="HU21" s="4" t="e">
        <f>Table434[[#This Row],[Incrementalcpc Attribution Ratio]]*Table434[[#This Row],[Total Revenue]]</f>
        <v>#VALUE!</v>
      </c>
      <c r="HV21" s="4" t="e">
        <f>Table434[[#This Row],[Feeds Attribution Ratio]]*Table434[[#This Row],[Total Revenue]]</f>
        <v>#VALUE!</v>
      </c>
      <c r="HW21" s="4" t="e">
        <f>Table434[[#This Row],[Referrals Attribution Ratio]]*Table434[[#This Row],[Total Revenue]]</f>
        <v>#VALUE!</v>
      </c>
      <c r="HX21" s="4" t="e">
        <f>Table434[[#This Row],[Social Attribution Ratio]]*Table434[[#This Row],[Total Revenue]]</f>
        <v>#VALUE!</v>
      </c>
      <c r="HY21" s="18">
        <f>SUM(Table434[[#This Row],[IncrementalOrganic Attribution Ratio]:[Social Attribution Ratio]])</f>
        <v>0</v>
      </c>
    </row>
    <row r="22" spans="2:233" x14ac:dyDescent="0.25">
      <c r="B22" t="str">
        <f>IF(Table4[[#This Row],[Path]]=0,"",Table4[Path])</f>
        <v/>
      </c>
      <c r="C22" t="str">
        <f>IF(Table4[[#This Row],[Column1]]=0,"",Table4[Column1])</f>
        <v/>
      </c>
      <c r="D22" t="str">
        <f>IF(Table4[[#This Row],[Column2]]=0,"",Table4[Column2])</f>
        <v/>
      </c>
      <c r="E22" t="str">
        <f>IF(Table4[[#This Row],[Column3]]=0,"",Table4[Column3])</f>
        <v/>
      </c>
      <c r="F22" t="str">
        <f>IF(Table4[[#This Row],[Column4]]=0,"",Table4[Column4])</f>
        <v/>
      </c>
      <c r="G22" t="str">
        <f>IF(Table4[[#This Row],[Column5]]=0,"",Table4[Column5])</f>
        <v/>
      </c>
      <c r="H22" t="str">
        <f>IF(Table4[[#This Row],[Column6]]=0,"",Table4[Column6])</f>
        <v/>
      </c>
      <c r="I22" t="str">
        <f>IF(Table4[[#This Row],[Column7]]=0,"",Table4[Column7])</f>
        <v/>
      </c>
      <c r="J22" t="str">
        <f>IF(Table4[[#This Row],[Column8]]=0,"",Table4[Column8])</f>
        <v/>
      </c>
      <c r="K22" t="str">
        <f>IF(Table4[[#This Row],[Column9]]=0,"",Table4[Column9])</f>
        <v/>
      </c>
      <c r="L22" t="str">
        <f>IF(Table4[[#This Row],[Column10]]=0,"",Table4[Column10])</f>
        <v/>
      </c>
      <c r="M22" t="str">
        <f>IF(Table4[[#This Row],[Column11]]=0,"",Table4[Column11])</f>
        <v/>
      </c>
      <c r="N22" t="str">
        <f>IF(Table4[[#This Row],[Column12]]=0,"",Table4[Column12])</f>
        <v/>
      </c>
      <c r="O22" t="str">
        <f>IF(Table4[[#This Row],[Column13]]=0,"",Table4[Column13])</f>
        <v/>
      </c>
      <c r="P22" t="str">
        <f>IF(Table4[[#This Row],[Column14]]=0,"",Table4[Column14])</f>
        <v/>
      </c>
      <c r="Q22" t="str">
        <f>IF(Table4[[#This Row],[Column15]]=0,"",Table4[Column15])</f>
        <v/>
      </c>
      <c r="R22" t="str">
        <f>IF(Table4[[#This Row],[Column16]]=0,"",Table4[Column16])</f>
        <v/>
      </c>
      <c r="S22" t="str">
        <f>IF(Table4[[#This Row],[Column17]]=0,"",Table4[Column17])</f>
        <v/>
      </c>
      <c r="T22" t="str">
        <f>IF(Table4[[#This Row],[Column18]]=0,"",Table4[Column18])</f>
        <v/>
      </c>
      <c r="U22" t="str">
        <f>IF(Table4[[#This Row],[Column19]]=0,"",Table4[Column19])</f>
        <v/>
      </c>
      <c r="V22" t="str">
        <f>IF(Table4[[#This Row],[Column20]]=0,"",Table4[Column20])</f>
        <v/>
      </c>
      <c r="W22" t="str">
        <f>IF(Table4[[#This Row],[Column21]]=0,"",Table4[Column21])</f>
        <v/>
      </c>
      <c r="X22" t="str">
        <f>IF(Table4[[#This Row],[Column22]]=0,"",Table4[Column22])</f>
        <v/>
      </c>
      <c r="Y22" t="str">
        <f>IF(Table4[[#This Row],[Column23]]=0,"",Table4[Column23])</f>
        <v/>
      </c>
      <c r="Z22" t="str">
        <f>IF(Table4[[#This Row],[Column24]]=0,"",Table4[Column24])</f>
        <v/>
      </c>
      <c r="AA22" t="str">
        <f>IF(Table4[[#This Row],[Column25]]=0,"",Table4[Column25])</f>
        <v/>
      </c>
      <c r="AB22" t="str">
        <f>IF(Table4[[#This Row],[Column26]]=0,"",Table4[Column26])</f>
        <v/>
      </c>
      <c r="AC22" t="str">
        <f>IF(Table4[[#This Row],[Column27]]=0,"",Table4[Column27])</f>
        <v/>
      </c>
      <c r="AD22" t="str">
        <f>IF(Table4[[#This Row],[Column28]]=0,"",Table4[Column28])</f>
        <v/>
      </c>
      <c r="AE22" t="str">
        <f>IF(Table4[[#This Row],[Column29]]=0,"",Table4[Column29])</f>
        <v/>
      </c>
      <c r="AF22" t="str">
        <f>IF(Table4[[#This Row],[Column30]]=0,"",Table4[Column30])</f>
        <v/>
      </c>
      <c r="AG22" t="str">
        <f>IF(Table4[[#This Row],[Column31]]=0,"",Table4[Column31])</f>
        <v/>
      </c>
      <c r="AH22" t="str">
        <f>IF(Table4[[#This Row],[Column32]]=0,"",Table4[Column32])</f>
        <v/>
      </c>
      <c r="AI22" t="str">
        <f>IF(Table4[[#This Row],[Column33]]=0,"",Table4[Column33])</f>
        <v/>
      </c>
      <c r="AJ22" t="str">
        <f>IF(Table4[[#This Row],[Column34]]=0,"",Table4[Column34])</f>
        <v/>
      </c>
      <c r="AK22" t="str">
        <f>IF(Table4[[#This Row],[Column35]]=0,"",Table4[Column35])</f>
        <v/>
      </c>
      <c r="AL22" t="str">
        <f>IF(Table4[[#This Row],[Column36]]=0,"",Table4[Column36])</f>
        <v/>
      </c>
      <c r="AM22" t="str">
        <f>IF(Table4[[#This Row],[Column37]]=0,"",Table4[Column37])</f>
        <v/>
      </c>
      <c r="AN22" t="str">
        <f>IF(Table4[[#This Row],[Column38]]=0,"",Table4[Column38])</f>
        <v/>
      </c>
      <c r="AO22" t="str">
        <f>IF(Table4[[#This Row],[Column39]]=0,"",Table4[Column39])</f>
        <v/>
      </c>
      <c r="AP22" t="str">
        <f>IF(Table4[[#This Row],[Column40]]=0,"",Table4[Column40])</f>
        <v/>
      </c>
      <c r="AQ22" t="str">
        <f>IF(Table4[[#This Row],[Column41]]=0,"",Table4[Column41])</f>
        <v/>
      </c>
      <c r="AR22" t="str">
        <f>IF(Table4[[#This Row],[Column42]]=0,"",Table4[Column42])</f>
        <v/>
      </c>
      <c r="AS22" t="str">
        <f>IF(Table4[[#This Row],[Column43]]=0,"",Table4[Column43])</f>
        <v/>
      </c>
      <c r="AT22" t="str">
        <f>IF(Table4[[#This Row],[Column44]]=0,"",Table4[Column44])</f>
        <v/>
      </c>
      <c r="AU22" t="str">
        <f>IF(Table4[[#This Row],[Column45]]=0,"",Table4[Column45])</f>
        <v/>
      </c>
      <c r="AV22" t="str">
        <f>IF(Table4[[#This Row],[Column46]]=0,"",Table4[Column46])</f>
        <v/>
      </c>
      <c r="AW22" t="str">
        <f>IF(Table4[[#This Row],[Column47]]=0,"",Table4[Column47])</f>
        <v/>
      </c>
      <c r="AX22" t="str">
        <f>IF(Table4[[#This Row],[Column48]]=0,"",Table4[Column48])</f>
        <v/>
      </c>
      <c r="AY22" t="str">
        <f>IF(Table4[[#This Row],[Column49]]=0,"",Table4[Column49])</f>
        <v/>
      </c>
      <c r="AZ22" t="str">
        <f>IF(Table4[[#This Row],[Column50]]=0,"",Table4[Column50])</f>
        <v/>
      </c>
      <c r="BA22" t="str">
        <f>IF(Table4[[#This Row],[Column51]]=0,"",Table4[Column51])</f>
        <v/>
      </c>
      <c r="BB22" t="str">
        <f>IF(Table4[[#This Row],[Column52]]=0,"",Table4[Column52])</f>
        <v/>
      </c>
      <c r="BC22" t="str">
        <f>IF(Table4[[#This Row],[Column53]]=0,"",Table4[Column53])</f>
        <v/>
      </c>
      <c r="BD22" t="str">
        <f>IF(Table4[[#This Row],[Column54]]=0,"",Table4[Column54])</f>
        <v/>
      </c>
      <c r="BE22" t="str">
        <f>IF(Table4[[#This Row],[Column55]]=0,"",Table4[Column55])</f>
        <v/>
      </c>
      <c r="BF22" t="str">
        <f>IF(Table4[[#This Row],[Column56]]=0,"",Table4[Column56])</f>
        <v/>
      </c>
      <c r="BG22" t="str">
        <f>IF(Table4[[#This Row],[Column57]]=0,"",Table4[Column57])</f>
        <v/>
      </c>
      <c r="BH22" t="str">
        <f>IF(Table4[[#This Row],[Column58]]=0,"",Table4[Column58])</f>
        <v/>
      </c>
      <c r="BI22" t="str">
        <f>IF(Table4[[#This Row],[Column59]]=0,"",Table4[Column59])</f>
        <v/>
      </c>
      <c r="BJ22" t="str">
        <f>IF(Table4[[#This Row],[Column60]]=0,"",Table4[Column60])</f>
        <v/>
      </c>
      <c r="BK22" t="str">
        <f>IF(Table4[[#This Row],[Column61]]=0,"",Table4[Column61])</f>
        <v/>
      </c>
      <c r="BL22" t="str">
        <f>IF(Table4[[#This Row],[Column62]]=0,"",Table4[Column62])</f>
        <v/>
      </c>
      <c r="BM22" t="str">
        <f>IF(Table4[[#This Row],[Column63]]=0,"",Table4[Column63])</f>
        <v/>
      </c>
      <c r="BN22" t="str">
        <f>IF(Table4[[#This Row],[Column64]]=0,"",Table4[Column64])</f>
        <v/>
      </c>
      <c r="BO22" t="str">
        <f>IF(Table4[[#This Row],[Column65]]=0,"",Table4[Column65])</f>
        <v/>
      </c>
      <c r="BP22" t="str">
        <f>IF(Table4[[#This Row],[Column66]]=0,"",Table4[Column66])</f>
        <v/>
      </c>
      <c r="BQ22" t="str">
        <f>IF(Table4[[#This Row],[Column67]]=0,"",Table4[Column67])</f>
        <v/>
      </c>
      <c r="BR22" t="str">
        <f>IF(Table4[[#This Row],[Column68]]=0,"",Table4[Column68])</f>
        <v/>
      </c>
      <c r="BS22" t="str">
        <f>IF(Table4[[#This Row],[Column69]]=0,"",Table4[Column69])</f>
        <v/>
      </c>
      <c r="BT22" t="str">
        <f>IF(Table4[[#This Row],[Column70]]=0,"",Table4[Column70])</f>
        <v/>
      </c>
      <c r="BU22" t="str">
        <f>IF(Table4[[#This Row],[Column71]]=0,"",Table4[Column71])</f>
        <v/>
      </c>
      <c r="BV22" t="str">
        <f>IF(Table4[[#This Row],[Column72]]=0,"",Table4[Column72])</f>
        <v/>
      </c>
      <c r="BW22" t="str">
        <f>IF(Table4[[#This Row],[Column73]]=0,"",Table4[Column73])</f>
        <v/>
      </c>
      <c r="BX22" t="str">
        <f>IF(Table4[[#This Row],[Column74]]=0,"",Table4[Column74])</f>
        <v/>
      </c>
      <c r="BY22" t="str">
        <f>IF(Table4[[#This Row],[Column75]]=0,"",Table4[Column75])</f>
        <v/>
      </c>
      <c r="BZ22" t="str">
        <f>IF(Table4[[#This Row],[Column76]]=0,"",Table4[Column76])</f>
        <v/>
      </c>
      <c r="CA22" t="str">
        <f>IF(Table4[[#This Row],[Column77]]=0,"",Table4[Column77])</f>
        <v/>
      </c>
      <c r="CB22" t="str">
        <f>IF(Table4[[#This Row],[Column78]]=0,"",Table4[Column78])</f>
        <v/>
      </c>
      <c r="CC22" t="str">
        <f>IF(Table4[[#This Row],[Column79]]=0,"",Table4[Column79])</f>
        <v/>
      </c>
      <c r="CD22" t="str">
        <f>IF(Table4[[#This Row],[Column80]]=0,"",Table4[Column80])</f>
        <v/>
      </c>
      <c r="CE22" t="str">
        <f>IF(Table4[[#This Row],[Column81]]=0,"",Table4[Column81])</f>
        <v/>
      </c>
      <c r="CF22" t="str">
        <f>IF(Table4[[#This Row],[Column82]]=0,"",Table4[Column82])</f>
        <v/>
      </c>
      <c r="CG22" t="str">
        <f>IF(Table4[[#This Row],[Column83]]=0,"",Table4[Column83])</f>
        <v/>
      </c>
      <c r="CH22" t="str">
        <f>IF(Table4[[#This Row],[Column84]]=0,"",Table4[Column84])</f>
        <v/>
      </c>
      <c r="CI22" t="str">
        <f>IF(Table4[[#This Row],[Column85]]=0,"",Table4[Column85])</f>
        <v/>
      </c>
      <c r="CJ22" t="str">
        <f>IF(Table4[[#This Row],[Column86]]=0,"",Table4[Column86])</f>
        <v/>
      </c>
      <c r="CK22" t="str">
        <f>IF(Table4[[#This Row],[Column87]]=0,"",Table4[Column87])</f>
        <v/>
      </c>
      <c r="CL22" t="str">
        <f>IF(Table4[[#This Row],[Column88]]=0,"",Table4[Column88])</f>
        <v/>
      </c>
      <c r="CM22" t="str">
        <f>IF(Table4[[#This Row],[Column89]]=0,"",Table4[Column89])</f>
        <v/>
      </c>
      <c r="CN22" t="str">
        <f>IF(Table4[[#This Row],[Column90]]=0,"",Table4[Column90])</f>
        <v/>
      </c>
      <c r="CO22" t="str">
        <f>IF(Table4[[#This Row],[Column91]]=0,"",Table4[Column91])</f>
        <v/>
      </c>
      <c r="CP22" t="str">
        <f>IF(Table4[[#This Row],[Column92]]=0,"",Table4[Column92])</f>
        <v/>
      </c>
      <c r="CQ22" t="str">
        <f>IF(Table4[[#This Row],[Column93]]=0,"",Table4[Column93])</f>
        <v/>
      </c>
      <c r="CR22" t="str">
        <f>IF(Table4[[#This Row],[Column94]]=0,"",Table4[Column94])</f>
        <v/>
      </c>
      <c r="CS22" t="str">
        <f>IF(Table4[[#This Row],[Column95]]=0,"",Table4[Column95])</f>
        <v/>
      </c>
      <c r="CT22" t="str">
        <f>IF(Table4[[#This Row],[Column96]]=0,"",Table4[Column96])</f>
        <v/>
      </c>
      <c r="CU22" t="str">
        <f>IF(Table4[[#This Row],[Column97]]=0,"",Table4[Column97])</f>
        <v/>
      </c>
      <c r="CV22" t="str">
        <f>IF(Table4[[#This Row],[Column98]]=0,"",Table4[Column98])</f>
        <v/>
      </c>
      <c r="CW22" t="str">
        <f>IF(Table4[[#This Row],[Column99]]=0,"",Table4[Column99])</f>
        <v/>
      </c>
      <c r="CX22" t="str">
        <f>IF(Table4[[#This Row],[Column100]]=0,"",Table4[Column100])</f>
        <v/>
      </c>
      <c r="CY22" t="str">
        <f>IF(Table4[[#This Row],[Column101]]=0,"",Table4[Column101])</f>
        <v/>
      </c>
      <c r="CZ22" t="str">
        <f>IF(Table4[[#This Row],[Column102]]=0,"",Table4[Column102])</f>
        <v/>
      </c>
      <c r="DA22" t="str">
        <f>IF(Table4[[#This Row],[Column103]]=0,"",Table4[Column103])</f>
        <v/>
      </c>
      <c r="DB22" t="str">
        <f>IF(Table4[[#This Row],[Column104]]=0,"",Table4[Column104])</f>
        <v/>
      </c>
      <c r="DC22" t="str">
        <f>IF(Table4[[#This Row],[Column105]]=0,"",Table4[Column105])</f>
        <v/>
      </c>
      <c r="DD22" t="str">
        <f>IF(Table4[[#This Row],[Column106]]=0,"",Table4[Column106])</f>
        <v/>
      </c>
      <c r="DE22" t="str">
        <f>IF(Table4[[#This Row],[Column107]]=0,"",Table4[Column107])</f>
        <v/>
      </c>
      <c r="DF22" t="str">
        <f>IF(Table4[[#This Row],[Column108]]=0,"",Table4[Column108])</f>
        <v/>
      </c>
      <c r="DG22" t="str">
        <f>IF(Table4[[#This Row],[Column109]]=0,"",Table4[Column109])</f>
        <v/>
      </c>
      <c r="DH22" t="str">
        <f>IF(Table4[[#This Row],[Column110]]=0,"",Table4[Column110])</f>
        <v/>
      </c>
      <c r="DI22" t="str">
        <f>IF(Table4[[#This Row],[Column111]]=0,"",Table4[Column111])</f>
        <v/>
      </c>
      <c r="DJ22" t="str">
        <f>IF(Table4[[#This Row],[Column112]]=0,"",Table4[Column112])</f>
        <v/>
      </c>
      <c r="DK22" t="str">
        <f>IF(Table4[[#This Row],[Column113]]=0,"",Table4[Column113])</f>
        <v/>
      </c>
      <c r="DL22" t="str">
        <f>IF(Table4[[#This Row],[Column114]]=0,"",Table4[Column114])</f>
        <v/>
      </c>
      <c r="DM22" t="str">
        <f>IF(Table4[[#This Row],[Column115]]=0,"",Table4[Column115])</f>
        <v/>
      </c>
      <c r="DN22" t="str">
        <f>IF(Table4[[#This Row],[Column116]]=0,"",Table4[Column116])</f>
        <v/>
      </c>
      <c r="DO22" t="str">
        <f>IF(Table4[[#This Row],[Column117]]=0,"",Table4[Column117])</f>
        <v/>
      </c>
      <c r="DP22" t="str">
        <f>IF(Table4[[#This Row],[Column118]]=0,"",Table4[Column118])</f>
        <v/>
      </c>
      <c r="DQ22" t="str">
        <f>IF(Table4[[#This Row],[Column119]]=0,"",Table4[Column119])</f>
        <v/>
      </c>
      <c r="DR22" t="str">
        <f>IF(Table4[[#This Row],[Column120]]=0,"",Table4[Column120])</f>
        <v/>
      </c>
      <c r="DS22" t="str">
        <f>IF(Table4[[#This Row],[Column121]]=0,"",Table4[Column121])</f>
        <v/>
      </c>
      <c r="DT22" t="str">
        <f>IF(Table4[[#This Row],[Column122]]=0,"",Table4[Column122])</f>
        <v/>
      </c>
      <c r="DU22" t="str">
        <f>IF(Table4[[#This Row],[Column123]]=0,"",Table4[Column123])</f>
        <v/>
      </c>
      <c r="DV22" t="str">
        <f>IF(Table4[[#This Row],[Column124]]=0,"",Table4[Column124])</f>
        <v/>
      </c>
      <c r="DW22" t="str">
        <f>IF(Table4[[#This Row],[Column125]]=0,"",Table4[Column125])</f>
        <v/>
      </c>
      <c r="DX22" t="str">
        <f>IF(Table4[[#This Row],[Column126]]=0,"",Table4[Column126])</f>
        <v/>
      </c>
      <c r="DY22" t="str">
        <f>IF(Table4[[#This Row],[Column127]]=0,"",Table4[Column127])</f>
        <v/>
      </c>
      <c r="DZ22" t="str">
        <f>IF(Table4[[#This Row],[Column128]]=0,"",Table4[Column128])</f>
        <v/>
      </c>
      <c r="EA22" t="str">
        <f>IF(Table4[[#This Row],[Column129]]=0,"",Table4[Column129])</f>
        <v/>
      </c>
      <c r="EB22" t="str">
        <f>IF(Table4[[#This Row],[Column130]]=0,"",Table4[Column130])</f>
        <v/>
      </c>
      <c r="EC22" t="str">
        <f>IF(Table4[[#This Row],[Column131]]=0,"",Table4[Column131])</f>
        <v/>
      </c>
      <c r="ED22" t="str">
        <f>IF(Table4[[#This Row],[Column132]]=0,"",Table4[Column132])</f>
        <v/>
      </c>
      <c r="EE22" t="str">
        <f>IF(Table4[[#This Row],[Column133]]=0,"",Table4[Column133])</f>
        <v/>
      </c>
      <c r="EF22" t="str">
        <f>IF(Table4[[#This Row],[Column134]]=0,"",Table4[Column134])</f>
        <v/>
      </c>
      <c r="EG22" t="str">
        <f>IF(Table4[[#This Row],[Column135]]=0,"",Table4[Column135])</f>
        <v/>
      </c>
      <c r="EH22" t="str">
        <f>IF(Table4[[#This Row],[Column136]]=0,"",Table4[Column136])</f>
        <v/>
      </c>
      <c r="EI22" t="str">
        <f>IF(Table4[[#This Row],[Column137]]=0,"",Table4[Column137])</f>
        <v/>
      </c>
      <c r="EJ22" t="str">
        <f>IF(Table4[[#This Row],[Column138]]=0,"",Table4[Column138])</f>
        <v/>
      </c>
      <c r="EK22" t="str">
        <f>IF(Table4[[#This Row],[Column139]]=0,"",Table4[Column139])</f>
        <v/>
      </c>
      <c r="EL22" t="str">
        <f>IF(Table4[[#This Row],[Column140]]=0,"",Table4[Column140])</f>
        <v/>
      </c>
      <c r="EM22" t="str">
        <f>IF(Table4[[#This Row],[Column141]]=0,"",Table4[Column141])</f>
        <v/>
      </c>
      <c r="EN22" t="str">
        <f>IF(Table4[[#This Row],[Column142]]=0,"",Table4[Column142])</f>
        <v/>
      </c>
      <c r="EO22" t="str">
        <f>IF(Table4[[#This Row],[Column143]]=0,"",Table4[Column143])</f>
        <v/>
      </c>
      <c r="EP22" t="str">
        <f>IF(Table4[[#This Row],[Column144]]=0,"",Table4[Column144])</f>
        <v/>
      </c>
      <c r="EQ22" t="str">
        <f>IF(Table4[[#This Row],[Column145]]=0,"",Table4[Column145])</f>
        <v/>
      </c>
      <c r="ER22" t="str">
        <f>IF(Table4[[#This Row],[Column146]]=0,"",Table4[Column146])</f>
        <v/>
      </c>
      <c r="ES22" t="str">
        <f>IF(Table4[[#This Row],[Column147]]=0,"",Table4[Column147])</f>
        <v/>
      </c>
      <c r="ET22" t="str">
        <f>IF(Table4[[#This Row],[Column148]]=0,"",Table4[Column148])</f>
        <v/>
      </c>
      <c r="EU22" t="str">
        <f>IF(Table4[[#This Row],[Column149]]=0,"",Table4[Column149])</f>
        <v/>
      </c>
      <c r="EV22" t="str">
        <f>IF(Table4[[#This Row],[Column150]]=0,"",Table4[Column150])</f>
        <v/>
      </c>
      <c r="EW22" t="str">
        <f>IF(Table4[[#This Row],[Column151]]=0,"",Table4[Column151])</f>
        <v/>
      </c>
      <c r="EX22" t="str">
        <f>IF(Table4[[#This Row],[Column152]]=0,"",Table4[Column152])</f>
        <v/>
      </c>
      <c r="EY22" t="str">
        <f>IF(Table4[[#This Row],[Column153]]=0,"",Table4[Column153])</f>
        <v/>
      </c>
      <c r="EZ22" t="str">
        <f>IF(Table4[[#This Row],[Column154]]=0,"",Table4[Column154])</f>
        <v/>
      </c>
      <c r="FA22" t="str">
        <f>IF(Table4[[#This Row],[Column155]]=0,"",Table4[Column155])</f>
        <v/>
      </c>
      <c r="FB22" t="str">
        <f>IF(Table4[[#This Row],[Column156]]=0,"",Table4[Column156])</f>
        <v/>
      </c>
      <c r="FC22" t="str">
        <f>IF(Table4[[#This Row],[Column157]]=0,"",Table4[Column157])</f>
        <v/>
      </c>
      <c r="FD22" t="str">
        <f>IF(Table4[[#This Row],[Column158]]=0,"",Table4[Column158])</f>
        <v/>
      </c>
      <c r="FE22" t="str">
        <f>IF(Table4[[#This Row],[Column159]]=0,"",Table4[Column159])</f>
        <v/>
      </c>
      <c r="FF22" t="str">
        <f>IF(Table4[[#This Row],[Column160]]=0,"",Table4[Column160])</f>
        <v/>
      </c>
      <c r="FG22" t="str">
        <f>IF(Table4[[#This Row],[Column161]]=0,"",Table4[Column161])</f>
        <v/>
      </c>
      <c r="FH22" t="str">
        <f>IF(Table4[[#This Row],[Column162]]=0,"",Table4[Column162])</f>
        <v/>
      </c>
      <c r="FI22" t="str">
        <f>IF(Table4[[#This Row],[Column163]]=0,"",Table4[Column163])</f>
        <v/>
      </c>
      <c r="FJ22" t="str">
        <f>IF(Table4[[#This Row],[Column164]]=0,"",Table4[Column164])</f>
        <v/>
      </c>
      <c r="FK22" t="str">
        <f>IF(Table4[[#This Row],[Column165]]=0,"",Table4[Column165])</f>
        <v/>
      </c>
      <c r="FL22" t="str">
        <f>IF(Table4[[#This Row],[Column166]]=0,"",Table4[Column166])</f>
        <v/>
      </c>
      <c r="FM22" t="str">
        <f>IF(Table4[[#This Row],[Column167]]=0,"",Table4[Column167])</f>
        <v/>
      </c>
      <c r="FN22" t="str">
        <f>IF(Table4[[#This Row],[Column168]]=0,"",Table4[Column168])</f>
        <v/>
      </c>
      <c r="FO22" t="str">
        <f>IF(Table4[[#This Row],[Column169]]=0,"",Table4[Column169])</f>
        <v/>
      </c>
      <c r="FP22" t="str">
        <f>IF(Table4[[#This Row],[Column170]]=0,"",Table4[Column170])</f>
        <v/>
      </c>
      <c r="FQ22" t="str">
        <f>IF(Table4[[#This Row],[Column171]]=0,"",Table4[Column171])</f>
        <v/>
      </c>
      <c r="FR22" t="str">
        <f>IF(Table4[[#This Row],[Column172]]=0,"",Table4[Column172])</f>
        <v/>
      </c>
      <c r="FS22" t="str">
        <f>IF(Table4[[#This Row],[Column173]]=0,"",Table4[Column173])</f>
        <v/>
      </c>
      <c r="FT22" t="str">
        <f>IF(Table4[[#This Row],[Column174]]=0,"",Table4[Column174])</f>
        <v/>
      </c>
      <c r="FU22" t="str">
        <f>IF(Table4[[#This Row],[Column175]]=0,"",Table4[Column175])</f>
        <v/>
      </c>
      <c r="FV22" t="str">
        <f>IF(Table4[[#This Row],[Column176]]=0,"",Table4[Column176])</f>
        <v/>
      </c>
      <c r="FW22" t="str">
        <f>IF(Table4[[#This Row],[Column177]]=0,"",Table4[Column177])</f>
        <v/>
      </c>
      <c r="FX22" t="str">
        <f>IF(Table4[[#This Row],[Column178]]=0,"",Table4[Column178])</f>
        <v/>
      </c>
      <c r="FY22" t="str">
        <f>IF(Table4[[#This Row],[Column179]]=0,"",Table4[Column179])</f>
        <v/>
      </c>
      <c r="FZ22" t="str">
        <f>IF(Table4[[#This Row],[Column180]]=0,"",Table4[Column180])</f>
        <v/>
      </c>
      <c r="GA22" t="str">
        <f>IF(Table4[[#This Row],[Column181]]=0,"",Table4[Column181])</f>
        <v/>
      </c>
      <c r="GB22" t="str">
        <f>IF(Table4[[#This Row],[Column182]]=0,"",Table4[Column182])</f>
        <v/>
      </c>
      <c r="GC22" t="str">
        <f>IF(Table4[[#This Row],[Column183]]=0,"",Table4[Column183])</f>
        <v/>
      </c>
      <c r="GD22" t="str">
        <f>IF(Table4[[#This Row],[Column184]]=0,"",Table4[Column184])</f>
        <v/>
      </c>
      <c r="GE22" t="str">
        <f>IF(Table4[[#This Row],[Column185]]=0,"",Table4[Column185])</f>
        <v/>
      </c>
      <c r="GF22" t="str">
        <f>IF(Table4[[#This Row],[Column186]]=0,"",Table4[Column186])</f>
        <v/>
      </c>
      <c r="GG22" t="str">
        <f>IF(Table4[[#This Row],[Column187]]=0,"",Table4[Column187])</f>
        <v/>
      </c>
      <c r="GH22" t="str">
        <f>IF(Table4[[#This Row],[Column188]]=0,"",Table4[Column188])</f>
        <v/>
      </c>
      <c r="GI22" t="str">
        <f>IF(Table4[[#This Row],[Column189]]=0,"",Table4[Column189])</f>
        <v/>
      </c>
      <c r="GJ22" t="str">
        <f>IF(Table4[[#This Row],[Column190]]=0,"",Table4[Column190])</f>
        <v/>
      </c>
      <c r="GK22" t="str">
        <f>IF(Table4[[#This Row],[Column191]]=0,"",Table4[Column191])</f>
        <v/>
      </c>
      <c r="GL22" t="str">
        <f>IF(Table4[[#This Row],[Column192]]=0,"",Table4[Column192])</f>
        <v/>
      </c>
      <c r="GM22" t="str">
        <f>IF(Table4[[#This Row],[Column193]]=0,"",Table4[Column193])</f>
        <v/>
      </c>
      <c r="GN22" t="str">
        <f>IF(Table4[[#This Row],[Column194]]=0,"",Table4[Column194])</f>
        <v/>
      </c>
      <c r="GO22" t="str">
        <f>IF(Table4[[#This Row],[Column195]]=0,"",Table4[Column195])</f>
        <v/>
      </c>
      <c r="GP22" t="str">
        <f>IF(Table4[[#This Row],[Column196]]=0,"",Table4[Column196])</f>
        <v/>
      </c>
      <c r="GQ22" t="str">
        <f>IF(Table4[[#This Row],[Column197]]=0,"",Table4[Column197])</f>
        <v/>
      </c>
      <c r="GR22" t="str">
        <f>IF(Table4[[#This Row],[Column198]]=0,"",Table4[Column198])</f>
        <v/>
      </c>
      <c r="GS22" t="str">
        <f>IF(Table4[[#This Row],[Column199]]=0,"",Table4[Column199])</f>
        <v/>
      </c>
      <c r="GT22" t="str">
        <f>IF(Table4[[#This Row],[Column200]]=0,"",Table4[Column200])</f>
        <v/>
      </c>
      <c r="GU22" t="str">
        <f>IF(Table4[[#This Row],[Column201]]=0,"",Table4[Column201])</f>
        <v/>
      </c>
      <c r="GV22" t="str">
        <f>IF(Table4[[#This Row],[Column202]]=0,"",Table4[Column202])</f>
        <v/>
      </c>
      <c r="GW22" t="str">
        <f>IF(Table4[[#This Row],[Column203]]=0,"",Table4[Column203])</f>
        <v/>
      </c>
      <c r="GX22" t="str">
        <f>IF(Table4[[#This Row],[Conversions]]=0,"",Table4[Conversions])</f>
        <v/>
      </c>
      <c r="GY22" s="2" t="e">
        <f>Table434[[#This Row],[Conversions]]*B$2</f>
        <v>#VALUE!</v>
      </c>
      <c r="GZ22">
        <f>SUM(COUNTIF(Table434[[#This Row],[Path]:[Column203]],{"*e*","social"}))</f>
        <v>0</v>
      </c>
      <c r="HA22" t="e">
        <f t="array" ref="HA22">IF(LOOKUP(REPT("Z",255),IF(B22:GW22&lt;&gt;"",B22:GW22),B22:GW22)=A$2,1,0)</f>
        <v>#N/A</v>
      </c>
      <c r="HB22" t="e">
        <f t="array" ref="HB22">IF(LOOKUP(REPT("Z",255),IF(B22:GW22&lt;&gt;"",B22:GW22),B22:GW22)=A$3,1,0)</f>
        <v>#N/A</v>
      </c>
      <c r="HC22" t="e">
        <f t="array" ref="HC22">IF(LOOKUP(REPT("Z",255),IF(B22:GW22&lt;&gt;"",B22:GW22),B22:GW22)=A$4,1,0)</f>
        <v>#N/A</v>
      </c>
      <c r="HD22" t="e">
        <f t="array" ref="HD22">IF(LOOKUP(REPT("Z",255),IF(B22:GW22&lt;&gt;"",B22:GW22),B22:GW22)=A$5,1,0)</f>
        <v>#N/A</v>
      </c>
      <c r="HE22" t="e">
        <f t="array" ref="HE22">IF(LOOKUP(REPT("Z",255),IF(B22:GW22&lt;&gt;"",B22:GW22),B22:GW22)=A$6,1,0)</f>
        <v>#N/A</v>
      </c>
      <c r="HF22" t="e">
        <f t="array" ref="HF22">IF(LOOKUP(REPT("Z",255),IF(B22:GW22&lt;&gt;"",B22:GW22),B22:GW22)=A$7,1,0)</f>
        <v>#N/A</v>
      </c>
      <c r="HG22" s="1">
        <f>COUNTIF(Table434[[#This Row],[Path]:[Column203]],A$2)</f>
        <v>0</v>
      </c>
      <c r="HH22" s="1">
        <f>COUNTIF(Table434[[#This Row],[Path]:[Column203]],A$3)</f>
        <v>0</v>
      </c>
      <c r="HI22" s="1">
        <f>COUNTIF(Table434[[#This Row],[Path]:[Column203]],A$4)</f>
        <v>0</v>
      </c>
      <c r="HJ22" s="5">
        <f>COUNTIF(Table434[[#This Row],[Path]:[Column203]],A$5)</f>
        <v>0</v>
      </c>
      <c r="HK22" s="5">
        <f>COUNTIF(Table434[[#This Row],[Path]:[Column203]],A$6)</f>
        <v>0</v>
      </c>
      <c r="HL22" s="5">
        <f>COUNTIF(Table434[[#This Row],[Path]:[Column203]],A$7)</f>
        <v>0</v>
      </c>
      <c r="HM22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22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22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22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22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22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22" s="4" t="e">
        <f>Table434[[#This Row],[IncrementalOrganic Attribution Ratio]]*Table434[[#This Row],[Total Revenue]]</f>
        <v>#VALUE!</v>
      </c>
      <c r="HT22" s="4" t="e">
        <f>Table434[[#This Row],[BrandIntention Attribution Ratio]]*Table434[[#This Row],[Total Revenue]]</f>
        <v>#VALUE!</v>
      </c>
      <c r="HU22" s="4" t="e">
        <f>Table434[[#This Row],[Incrementalcpc Attribution Ratio]]*Table434[[#This Row],[Total Revenue]]</f>
        <v>#VALUE!</v>
      </c>
      <c r="HV22" s="4" t="e">
        <f>Table434[[#This Row],[Feeds Attribution Ratio]]*Table434[[#This Row],[Total Revenue]]</f>
        <v>#VALUE!</v>
      </c>
      <c r="HW22" s="4" t="e">
        <f>Table434[[#This Row],[Referrals Attribution Ratio]]*Table434[[#This Row],[Total Revenue]]</f>
        <v>#VALUE!</v>
      </c>
      <c r="HX22" s="4" t="e">
        <f>Table434[[#This Row],[Social Attribution Ratio]]*Table434[[#This Row],[Total Revenue]]</f>
        <v>#VALUE!</v>
      </c>
      <c r="HY22" s="18">
        <f>SUM(Table434[[#This Row],[IncrementalOrganic Attribution Ratio]:[Social Attribution Ratio]])</f>
        <v>0</v>
      </c>
    </row>
    <row r="23" spans="2:233" x14ac:dyDescent="0.25">
      <c r="B23" t="str">
        <f>IF(Table4[[#This Row],[Path]]=0,"",Table4[Path])</f>
        <v/>
      </c>
      <c r="C23" t="str">
        <f>IF(Table4[[#This Row],[Column1]]=0,"",Table4[Column1])</f>
        <v/>
      </c>
      <c r="D23" t="str">
        <f>IF(Table4[[#This Row],[Column2]]=0,"",Table4[Column2])</f>
        <v/>
      </c>
      <c r="E23" t="str">
        <f>IF(Table4[[#This Row],[Column3]]=0,"",Table4[Column3])</f>
        <v/>
      </c>
      <c r="F23" t="str">
        <f>IF(Table4[[#This Row],[Column4]]=0,"",Table4[Column4])</f>
        <v/>
      </c>
      <c r="G23" t="str">
        <f>IF(Table4[[#This Row],[Column5]]=0,"",Table4[Column5])</f>
        <v/>
      </c>
      <c r="H23" t="str">
        <f>IF(Table4[[#This Row],[Column6]]=0,"",Table4[Column6])</f>
        <v/>
      </c>
      <c r="I23" t="str">
        <f>IF(Table4[[#This Row],[Column7]]=0,"",Table4[Column7])</f>
        <v/>
      </c>
      <c r="J23" t="str">
        <f>IF(Table4[[#This Row],[Column8]]=0,"",Table4[Column8])</f>
        <v/>
      </c>
      <c r="K23" t="str">
        <f>IF(Table4[[#This Row],[Column9]]=0,"",Table4[Column9])</f>
        <v/>
      </c>
      <c r="L23" t="str">
        <f>IF(Table4[[#This Row],[Column10]]=0,"",Table4[Column10])</f>
        <v/>
      </c>
      <c r="M23" t="str">
        <f>IF(Table4[[#This Row],[Column11]]=0,"",Table4[Column11])</f>
        <v/>
      </c>
      <c r="N23" t="str">
        <f>IF(Table4[[#This Row],[Column12]]=0,"",Table4[Column12])</f>
        <v/>
      </c>
      <c r="O23" t="str">
        <f>IF(Table4[[#This Row],[Column13]]=0,"",Table4[Column13])</f>
        <v/>
      </c>
      <c r="P23" t="str">
        <f>IF(Table4[[#This Row],[Column14]]=0,"",Table4[Column14])</f>
        <v/>
      </c>
      <c r="Q23" t="str">
        <f>IF(Table4[[#This Row],[Column15]]=0,"",Table4[Column15])</f>
        <v/>
      </c>
      <c r="R23" t="str">
        <f>IF(Table4[[#This Row],[Column16]]=0,"",Table4[Column16])</f>
        <v/>
      </c>
      <c r="S23" t="str">
        <f>IF(Table4[[#This Row],[Column17]]=0,"",Table4[Column17])</f>
        <v/>
      </c>
      <c r="T23" t="str">
        <f>IF(Table4[[#This Row],[Column18]]=0,"",Table4[Column18])</f>
        <v/>
      </c>
      <c r="U23" t="str">
        <f>IF(Table4[[#This Row],[Column19]]=0,"",Table4[Column19])</f>
        <v/>
      </c>
      <c r="V23" t="str">
        <f>IF(Table4[[#This Row],[Column20]]=0,"",Table4[Column20])</f>
        <v/>
      </c>
      <c r="W23" t="str">
        <f>IF(Table4[[#This Row],[Column21]]=0,"",Table4[Column21])</f>
        <v/>
      </c>
      <c r="X23" t="str">
        <f>IF(Table4[[#This Row],[Column22]]=0,"",Table4[Column22])</f>
        <v/>
      </c>
      <c r="Y23" t="str">
        <f>IF(Table4[[#This Row],[Column23]]=0,"",Table4[Column23])</f>
        <v/>
      </c>
      <c r="Z23" t="str">
        <f>IF(Table4[[#This Row],[Column24]]=0,"",Table4[Column24])</f>
        <v/>
      </c>
      <c r="AA23" t="str">
        <f>IF(Table4[[#This Row],[Column25]]=0,"",Table4[Column25])</f>
        <v/>
      </c>
      <c r="AB23" t="str">
        <f>IF(Table4[[#This Row],[Column26]]=0,"",Table4[Column26])</f>
        <v/>
      </c>
      <c r="AC23" t="str">
        <f>IF(Table4[[#This Row],[Column27]]=0,"",Table4[Column27])</f>
        <v/>
      </c>
      <c r="AD23" t="str">
        <f>IF(Table4[[#This Row],[Column28]]=0,"",Table4[Column28])</f>
        <v/>
      </c>
      <c r="AE23" t="str">
        <f>IF(Table4[[#This Row],[Column29]]=0,"",Table4[Column29])</f>
        <v/>
      </c>
      <c r="AF23" t="str">
        <f>IF(Table4[[#This Row],[Column30]]=0,"",Table4[Column30])</f>
        <v/>
      </c>
      <c r="AG23" t="str">
        <f>IF(Table4[[#This Row],[Column31]]=0,"",Table4[Column31])</f>
        <v/>
      </c>
      <c r="AH23" t="str">
        <f>IF(Table4[[#This Row],[Column32]]=0,"",Table4[Column32])</f>
        <v/>
      </c>
      <c r="AI23" t="str">
        <f>IF(Table4[[#This Row],[Column33]]=0,"",Table4[Column33])</f>
        <v/>
      </c>
      <c r="AJ23" t="str">
        <f>IF(Table4[[#This Row],[Column34]]=0,"",Table4[Column34])</f>
        <v/>
      </c>
      <c r="AK23" t="str">
        <f>IF(Table4[[#This Row],[Column35]]=0,"",Table4[Column35])</f>
        <v/>
      </c>
      <c r="AL23" t="str">
        <f>IF(Table4[[#This Row],[Column36]]=0,"",Table4[Column36])</f>
        <v/>
      </c>
      <c r="AM23" t="str">
        <f>IF(Table4[[#This Row],[Column37]]=0,"",Table4[Column37])</f>
        <v/>
      </c>
      <c r="AN23" t="str">
        <f>IF(Table4[[#This Row],[Column38]]=0,"",Table4[Column38])</f>
        <v/>
      </c>
      <c r="AO23" t="str">
        <f>IF(Table4[[#This Row],[Column39]]=0,"",Table4[Column39])</f>
        <v/>
      </c>
      <c r="AP23" t="str">
        <f>IF(Table4[[#This Row],[Column40]]=0,"",Table4[Column40])</f>
        <v/>
      </c>
      <c r="AQ23" t="str">
        <f>IF(Table4[[#This Row],[Column41]]=0,"",Table4[Column41])</f>
        <v/>
      </c>
      <c r="AR23" t="str">
        <f>IF(Table4[[#This Row],[Column42]]=0,"",Table4[Column42])</f>
        <v/>
      </c>
      <c r="AS23" t="str">
        <f>IF(Table4[[#This Row],[Column43]]=0,"",Table4[Column43])</f>
        <v/>
      </c>
      <c r="AT23" t="str">
        <f>IF(Table4[[#This Row],[Column44]]=0,"",Table4[Column44])</f>
        <v/>
      </c>
      <c r="AU23" t="str">
        <f>IF(Table4[[#This Row],[Column45]]=0,"",Table4[Column45])</f>
        <v/>
      </c>
      <c r="AV23" t="str">
        <f>IF(Table4[[#This Row],[Column46]]=0,"",Table4[Column46])</f>
        <v/>
      </c>
      <c r="AW23" t="str">
        <f>IF(Table4[[#This Row],[Column47]]=0,"",Table4[Column47])</f>
        <v/>
      </c>
      <c r="AX23" t="str">
        <f>IF(Table4[[#This Row],[Column48]]=0,"",Table4[Column48])</f>
        <v/>
      </c>
      <c r="AY23" t="str">
        <f>IF(Table4[[#This Row],[Column49]]=0,"",Table4[Column49])</f>
        <v/>
      </c>
      <c r="AZ23" t="str">
        <f>IF(Table4[[#This Row],[Column50]]=0,"",Table4[Column50])</f>
        <v/>
      </c>
      <c r="BA23" t="str">
        <f>IF(Table4[[#This Row],[Column51]]=0,"",Table4[Column51])</f>
        <v/>
      </c>
      <c r="BB23" t="str">
        <f>IF(Table4[[#This Row],[Column52]]=0,"",Table4[Column52])</f>
        <v/>
      </c>
      <c r="BC23" t="str">
        <f>IF(Table4[[#This Row],[Column53]]=0,"",Table4[Column53])</f>
        <v/>
      </c>
      <c r="BD23" t="str">
        <f>IF(Table4[[#This Row],[Column54]]=0,"",Table4[Column54])</f>
        <v/>
      </c>
      <c r="BE23" t="str">
        <f>IF(Table4[[#This Row],[Column55]]=0,"",Table4[Column55])</f>
        <v/>
      </c>
      <c r="BF23" t="str">
        <f>IF(Table4[[#This Row],[Column56]]=0,"",Table4[Column56])</f>
        <v/>
      </c>
      <c r="BG23" t="str">
        <f>IF(Table4[[#This Row],[Column57]]=0,"",Table4[Column57])</f>
        <v/>
      </c>
      <c r="BH23" t="str">
        <f>IF(Table4[[#This Row],[Column58]]=0,"",Table4[Column58])</f>
        <v/>
      </c>
      <c r="BI23" t="str">
        <f>IF(Table4[[#This Row],[Column59]]=0,"",Table4[Column59])</f>
        <v/>
      </c>
      <c r="BJ23" t="str">
        <f>IF(Table4[[#This Row],[Column60]]=0,"",Table4[Column60])</f>
        <v/>
      </c>
      <c r="BK23" t="str">
        <f>IF(Table4[[#This Row],[Column61]]=0,"",Table4[Column61])</f>
        <v/>
      </c>
      <c r="BL23" t="str">
        <f>IF(Table4[[#This Row],[Column62]]=0,"",Table4[Column62])</f>
        <v/>
      </c>
      <c r="BM23" t="str">
        <f>IF(Table4[[#This Row],[Column63]]=0,"",Table4[Column63])</f>
        <v/>
      </c>
      <c r="BN23" t="str">
        <f>IF(Table4[[#This Row],[Column64]]=0,"",Table4[Column64])</f>
        <v/>
      </c>
      <c r="BO23" t="str">
        <f>IF(Table4[[#This Row],[Column65]]=0,"",Table4[Column65])</f>
        <v/>
      </c>
      <c r="BP23" t="str">
        <f>IF(Table4[[#This Row],[Column66]]=0,"",Table4[Column66])</f>
        <v/>
      </c>
      <c r="BQ23" t="str">
        <f>IF(Table4[[#This Row],[Column67]]=0,"",Table4[Column67])</f>
        <v/>
      </c>
      <c r="BR23" t="str">
        <f>IF(Table4[[#This Row],[Column68]]=0,"",Table4[Column68])</f>
        <v/>
      </c>
      <c r="BS23" t="str">
        <f>IF(Table4[[#This Row],[Column69]]=0,"",Table4[Column69])</f>
        <v/>
      </c>
      <c r="BT23" t="str">
        <f>IF(Table4[[#This Row],[Column70]]=0,"",Table4[Column70])</f>
        <v/>
      </c>
      <c r="BU23" t="str">
        <f>IF(Table4[[#This Row],[Column71]]=0,"",Table4[Column71])</f>
        <v/>
      </c>
      <c r="BV23" t="str">
        <f>IF(Table4[[#This Row],[Column72]]=0,"",Table4[Column72])</f>
        <v/>
      </c>
      <c r="BW23" t="str">
        <f>IF(Table4[[#This Row],[Column73]]=0,"",Table4[Column73])</f>
        <v/>
      </c>
      <c r="BX23" t="str">
        <f>IF(Table4[[#This Row],[Column74]]=0,"",Table4[Column74])</f>
        <v/>
      </c>
      <c r="BY23" t="str">
        <f>IF(Table4[[#This Row],[Column75]]=0,"",Table4[Column75])</f>
        <v/>
      </c>
      <c r="BZ23" t="str">
        <f>IF(Table4[[#This Row],[Column76]]=0,"",Table4[Column76])</f>
        <v/>
      </c>
      <c r="CA23" t="str">
        <f>IF(Table4[[#This Row],[Column77]]=0,"",Table4[Column77])</f>
        <v/>
      </c>
      <c r="CB23" t="str">
        <f>IF(Table4[[#This Row],[Column78]]=0,"",Table4[Column78])</f>
        <v/>
      </c>
      <c r="CC23" t="str">
        <f>IF(Table4[[#This Row],[Column79]]=0,"",Table4[Column79])</f>
        <v/>
      </c>
      <c r="CD23" t="str">
        <f>IF(Table4[[#This Row],[Column80]]=0,"",Table4[Column80])</f>
        <v/>
      </c>
      <c r="CE23" t="str">
        <f>IF(Table4[[#This Row],[Column81]]=0,"",Table4[Column81])</f>
        <v/>
      </c>
      <c r="CF23" t="str">
        <f>IF(Table4[[#This Row],[Column82]]=0,"",Table4[Column82])</f>
        <v/>
      </c>
      <c r="CG23" t="str">
        <f>IF(Table4[[#This Row],[Column83]]=0,"",Table4[Column83])</f>
        <v/>
      </c>
      <c r="CH23" t="str">
        <f>IF(Table4[[#This Row],[Column84]]=0,"",Table4[Column84])</f>
        <v/>
      </c>
      <c r="CI23" t="str">
        <f>IF(Table4[[#This Row],[Column85]]=0,"",Table4[Column85])</f>
        <v/>
      </c>
      <c r="CJ23" t="str">
        <f>IF(Table4[[#This Row],[Column86]]=0,"",Table4[Column86])</f>
        <v/>
      </c>
      <c r="CK23" t="str">
        <f>IF(Table4[[#This Row],[Column87]]=0,"",Table4[Column87])</f>
        <v/>
      </c>
      <c r="CL23" t="str">
        <f>IF(Table4[[#This Row],[Column88]]=0,"",Table4[Column88])</f>
        <v/>
      </c>
      <c r="CM23" t="str">
        <f>IF(Table4[[#This Row],[Column89]]=0,"",Table4[Column89])</f>
        <v/>
      </c>
      <c r="CN23" t="str">
        <f>IF(Table4[[#This Row],[Column90]]=0,"",Table4[Column90])</f>
        <v/>
      </c>
      <c r="CO23" t="str">
        <f>IF(Table4[[#This Row],[Column91]]=0,"",Table4[Column91])</f>
        <v/>
      </c>
      <c r="CP23" t="str">
        <f>IF(Table4[[#This Row],[Column92]]=0,"",Table4[Column92])</f>
        <v/>
      </c>
      <c r="CQ23" t="str">
        <f>IF(Table4[[#This Row],[Column93]]=0,"",Table4[Column93])</f>
        <v/>
      </c>
      <c r="CR23" t="str">
        <f>IF(Table4[[#This Row],[Column94]]=0,"",Table4[Column94])</f>
        <v/>
      </c>
      <c r="CS23" t="str">
        <f>IF(Table4[[#This Row],[Column95]]=0,"",Table4[Column95])</f>
        <v/>
      </c>
      <c r="CT23" t="str">
        <f>IF(Table4[[#This Row],[Column96]]=0,"",Table4[Column96])</f>
        <v/>
      </c>
      <c r="CU23" t="str">
        <f>IF(Table4[[#This Row],[Column97]]=0,"",Table4[Column97])</f>
        <v/>
      </c>
      <c r="CV23" t="str">
        <f>IF(Table4[[#This Row],[Column98]]=0,"",Table4[Column98])</f>
        <v/>
      </c>
      <c r="CW23" t="str">
        <f>IF(Table4[[#This Row],[Column99]]=0,"",Table4[Column99])</f>
        <v/>
      </c>
      <c r="CX23" t="str">
        <f>IF(Table4[[#This Row],[Column100]]=0,"",Table4[Column100])</f>
        <v/>
      </c>
      <c r="CY23" t="str">
        <f>IF(Table4[[#This Row],[Column101]]=0,"",Table4[Column101])</f>
        <v/>
      </c>
      <c r="CZ23" t="str">
        <f>IF(Table4[[#This Row],[Column102]]=0,"",Table4[Column102])</f>
        <v/>
      </c>
      <c r="DA23" t="str">
        <f>IF(Table4[[#This Row],[Column103]]=0,"",Table4[Column103])</f>
        <v/>
      </c>
      <c r="DB23" t="str">
        <f>IF(Table4[[#This Row],[Column104]]=0,"",Table4[Column104])</f>
        <v/>
      </c>
      <c r="DC23" t="str">
        <f>IF(Table4[[#This Row],[Column105]]=0,"",Table4[Column105])</f>
        <v/>
      </c>
      <c r="DD23" t="str">
        <f>IF(Table4[[#This Row],[Column106]]=0,"",Table4[Column106])</f>
        <v/>
      </c>
      <c r="DE23" t="str">
        <f>IF(Table4[[#This Row],[Column107]]=0,"",Table4[Column107])</f>
        <v/>
      </c>
      <c r="DF23" t="str">
        <f>IF(Table4[[#This Row],[Column108]]=0,"",Table4[Column108])</f>
        <v/>
      </c>
      <c r="DG23" t="str">
        <f>IF(Table4[[#This Row],[Column109]]=0,"",Table4[Column109])</f>
        <v/>
      </c>
      <c r="DH23" t="str">
        <f>IF(Table4[[#This Row],[Column110]]=0,"",Table4[Column110])</f>
        <v/>
      </c>
      <c r="DI23" t="str">
        <f>IF(Table4[[#This Row],[Column111]]=0,"",Table4[Column111])</f>
        <v/>
      </c>
      <c r="DJ23" t="str">
        <f>IF(Table4[[#This Row],[Column112]]=0,"",Table4[Column112])</f>
        <v/>
      </c>
      <c r="DK23" t="str">
        <f>IF(Table4[[#This Row],[Column113]]=0,"",Table4[Column113])</f>
        <v/>
      </c>
      <c r="DL23" t="str">
        <f>IF(Table4[[#This Row],[Column114]]=0,"",Table4[Column114])</f>
        <v/>
      </c>
      <c r="DM23" t="str">
        <f>IF(Table4[[#This Row],[Column115]]=0,"",Table4[Column115])</f>
        <v/>
      </c>
      <c r="DN23" t="str">
        <f>IF(Table4[[#This Row],[Column116]]=0,"",Table4[Column116])</f>
        <v/>
      </c>
      <c r="DO23" t="str">
        <f>IF(Table4[[#This Row],[Column117]]=0,"",Table4[Column117])</f>
        <v/>
      </c>
      <c r="DP23" t="str">
        <f>IF(Table4[[#This Row],[Column118]]=0,"",Table4[Column118])</f>
        <v/>
      </c>
      <c r="DQ23" t="str">
        <f>IF(Table4[[#This Row],[Column119]]=0,"",Table4[Column119])</f>
        <v/>
      </c>
      <c r="DR23" t="str">
        <f>IF(Table4[[#This Row],[Column120]]=0,"",Table4[Column120])</f>
        <v/>
      </c>
      <c r="DS23" t="str">
        <f>IF(Table4[[#This Row],[Column121]]=0,"",Table4[Column121])</f>
        <v/>
      </c>
      <c r="DT23" t="str">
        <f>IF(Table4[[#This Row],[Column122]]=0,"",Table4[Column122])</f>
        <v/>
      </c>
      <c r="DU23" t="str">
        <f>IF(Table4[[#This Row],[Column123]]=0,"",Table4[Column123])</f>
        <v/>
      </c>
      <c r="DV23" t="str">
        <f>IF(Table4[[#This Row],[Column124]]=0,"",Table4[Column124])</f>
        <v/>
      </c>
      <c r="DW23" t="str">
        <f>IF(Table4[[#This Row],[Column125]]=0,"",Table4[Column125])</f>
        <v/>
      </c>
      <c r="DX23" t="str">
        <f>IF(Table4[[#This Row],[Column126]]=0,"",Table4[Column126])</f>
        <v/>
      </c>
      <c r="DY23" t="str">
        <f>IF(Table4[[#This Row],[Column127]]=0,"",Table4[Column127])</f>
        <v/>
      </c>
      <c r="DZ23" t="str">
        <f>IF(Table4[[#This Row],[Column128]]=0,"",Table4[Column128])</f>
        <v/>
      </c>
      <c r="EA23" t="str">
        <f>IF(Table4[[#This Row],[Column129]]=0,"",Table4[Column129])</f>
        <v/>
      </c>
      <c r="EB23" t="str">
        <f>IF(Table4[[#This Row],[Column130]]=0,"",Table4[Column130])</f>
        <v/>
      </c>
      <c r="EC23" t="str">
        <f>IF(Table4[[#This Row],[Column131]]=0,"",Table4[Column131])</f>
        <v/>
      </c>
      <c r="ED23" t="str">
        <f>IF(Table4[[#This Row],[Column132]]=0,"",Table4[Column132])</f>
        <v/>
      </c>
      <c r="EE23" t="str">
        <f>IF(Table4[[#This Row],[Column133]]=0,"",Table4[Column133])</f>
        <v/>
      </c>
      <c r="EF23" t="str">
        <f>IF(Table4[[#This Row],[Column134]]=0,"",Table4[Column134])</f>
        <v/>
      </c>
      <c r="EG23" t="str">
        <f>IF(Table4[[#This Row],[Column135]]=0,"",Table4[Column135])</f>
        <v/>
      </c>
      <c r="EH23" t="str">
        <f>IF(Table4[[#This Row],[Column136]]=0,"",Table4[Column136])</f>
        <v/>
      </c>
      <c r="EI23" t="str">
        <f>IF(Table4[[#This Row],[Column137]]=0,"",Table4[Column137])</f>
        <v/>
      </c>
      <c r="EJ23" t="str">
        <f>IF(Table4[[#This Row],[Column138]]=0,"",Table4[Column138])</f>
        <v/>
      </c>
      <c r="EK23" t="str">
        <f>IF(Table4[[#This Row],[Column139]]=0,"",Table4[Column139])</f>
        <v/>
      </c>
      <c r="EL23" t="str">
        <f>IF(Table4[[#This Row],[Column140]]=0,"",Table4[Column140])</f>
        <v/>
      </c>
      <c r="EM23" t="str">
        <f>IF(Table4[[#This Row],[Column141]]=0,"",Table4[Column141])</f>
        <v/>
      </c>
      <c r="EN23" t="str">
        <f>IF(Table4[[#This Row],[Column142]]=0,"",Table4[Column142])</f>
        <v/>
      </c>
      <c r="EO23" t="str">
        <f>IF(Table4[[#This Row],[Column143]]=0,"",Table4[Column143])</f>
        <v/>
      </c>
      <c r="EP23" t="str">
        <f>IF(Table4[[#This Row],[Column144]]=0,"",Table4[Column144])</f>
        <v/>
      </c>
      <c r="EQ23" t="str">
        <f>IF(Table4[[#This Row],[Column145]]=0,"",Table4[Column145])</f>
        <v/>
      </c>
      <c r="ER23" t="str">
        <f>IF(Table4[[#This Row],[Column146]]=0,"",Table4[Column146])</f>
        <v/>
      </c>
      <c r="ES23" t="str">
        <f>IF(Table4[[#This Row],[Column147]]=0,"",Table4[Column147])</f>
        <v/>
      </c>
      <c r="ET23" t="str">
        <f>IF(Table4[[#This Row],[Column148]]=0,"",Table4[Column148])</f>
        <v/>
      </c>
      <c r="EU23" t="str">
        <f>IF(Table4[[#This Row],[Column149]]=0,"",Table4[Column149])</f>
        <v/>
      </c>
      <c r="EV23" t="str">
        <f>IF(Table4[[#This Row],[Column150]]=0,"",Table4[Column150])</f>
        <v/>
      </c>
      <c r="EW23" t="str">
        <f>IF(Table4[[#This Row],[Column151]]=0,"",Table4[Column151])</f>
        <v/>
      </c>
      <c r="EX23" t="str">
        <f>IF(Table4[[#This Row],[Column152]]=0,"",Table4[Column152])</f>
        <v/>
      </c>
      <c r="EY23" t="str">
        <f>IF(Table4[[#This Row],[Column153]]=0,"",Table4[Column153])</f>
        <v/>
      </c>
      <c r="EZ23" t="str">
        <f>IF(Table4[[#This Row],[Column154]]=0,"",Table4[Column154])</f>
        <v/>
      </c>
      <c r="FA23" t="str">
        <f>IF(Table4[[#This Row],[Column155]]=0,"",Table4[Column155])</f>
        <v/>
      </c>
      <c r="FB23" t="str">
        <f>IF(Table4[[#This Row],[Column156]]=0,"",Table4[Column156])</f>
        <v/>
      </c>
      <c r="FC23" t="str">
        <f>IF(Table4[[#This Row],[Column157]]=0,"",Table4[Column157])</f>
        <v/>
      </c>
      <c r="FD23" t="str">
        <f>IF(Table4[[#This Row],[Column158]]=0,"",Table4[Column158])</f>
        <v/>
      </c>
      <c r="FE23" t="str">
        <f>IF(Table4[[#This Row],[Column159]]=0,"",Table4[Column159])</f>
        <v/>
      </c>
      <c r="FF23" t="str">
        <f>IF(Table4[[#This Row],[Column160]]=0,"",Table4[Column160])</f>
        <v/>
      </c>
      <c r="FG23" t="str">
        <f>IF(Table4[[#This Row],[Column161]]=0,"",Table4[Column161])</f>
        <v/>
      </c>
      <c r="FH23" t="str">
        <f>IF(Table4[[#This Row],[Column162]]=0,"",Table4[Column162])</f>
        <v/>
      </c>
      <c r="FI23" t="str">
        <f>IF(Table4[[#This Row],[Column163]]=0,"",Table4[Column163])</f>
        <v/>
      </c>
      <c r="FJ23" t="str">
        <f>IF(Table4[[#This Row],[Column164]]=0,"",Table4[Column164])</f>
        <v/>
      </c>
      <c r="FK23" t="str">
        <f>IF(Table4[[#This Row],[Column165]]=0,"",Table4[Column165])</f>
        <v/>
      </c>
      <c r="FL23" t="str">
        <f>IF(Table4[[#This Row],[Column166]]=0,"",Table4[Column166])</f>
        <v/>
      </c>
      <c r="FM23" t="str">
        <f>IF(Table4[[#This Row],[Column167]]=0,"",Table4[Column167])</f>
        <v/>
      </c>
      <c r="FN23" t="str">
        <f>IF(Table4[[#This Row],[Column168]]=0,"",Table4[Column168])</f>
        <v/>
      </c>
      <c r="FO23" t="str">
        <f>IF(Table4[[#This Row],[Column169]]=0,"",Table4[Column169])</f>
        <v/>
      </c>
      <c r="FP23" t="str">
        <f>IF(Table4[[#This Row],[Column170]]=0,"",Table4[Column170])</f>
        <v/>
      </c>
      <c r="FQ23" t="str">
        <f>IF(Table4[[#This Row],[Column171]]=0,"",Table4[Column171])</f>
        <v/>
      </c>
      <c r="FR23" t="str">
        <f>IF(Table4[[#This Row],[Column172]]=0,"",Table4[Column172])</f>
        <v/>
      </c>
      <c r="FS23" t="str">
        <f>IF(Table4[[#This Row],[Column173]]=0,"",Table4[Column173])</f>
        <v/>
      </c>
      <c r="FT23" t="str">
        <f>IF(Table4[[#This Row],[Column174]]=0,"",Table4[Column174])</f>
        <v/>
      </c>
      <c r="FU23" t="str">
        <f>IF(Table4[[#This Row],[Column175]]=0,"",Table4[Column175])</f>
        <v/>
      </c>
      <c r="FV23" t="str">
        <f>IF(Table4[[#This Row],[Column176]]=0,"",Table4[Column176])</f>
        <v/>
      </c>
      <c r="FW23" t="str">
        <f>IF(Table4[[#This Row],[Column177]]=0,"",Table4[Column177])</f>
        <v/>
      </c>
      <c r="FX23" t="str">
        <f>IF(Table4[[#This Row],[Column178]]=0,"",Table4[Column178])</f>
        <v/>
      </c>
      <c r="FY23" t="str">
        <f>IF(Table4[[#This Row],[Column179]]=0,"",Table4[Column179])</f>
        <v/>
      </c>
      <c r="FZ23" t="str">
        <f>IF(Table4[[#This Row],[Column180]]=0,"",Table4[Column180])</f>
        <v/>
      </c>
      <c r="GA23" t="str">
        <f>IF(Table4[[#This Row],[Column181]]=0,"",Table4[Column181])</f>
        <v/>
      </c>
      <c r="GB23" t="str">
        <f>IF(Table4[[#This Row],[Column182]]=0,"",Table4[Column182])</f>
        <v/>
      </c>
      <c r="GC23" t="str">
        <f>IF(Table4[[#This Row],[Column183]]=0,"",Table4[Column183])</f>
        <v/>
      </c>
      <c r="GD23" t="str">
        <f>IF(Table4[[#This Row],[Column184]]=0,"",Table4[Column184])</f>
        <v/>
      </c>
      <c r="GE23" t="str">
        <f>IF(Table4[[#This Row],[Column185]]=0,"",Table4[Column185])</f>
        <v/>
      </c>
      <c r="GF23" t="str">
        <f>IF(Table4[[#This Row],[Column186]]=0,"",Table4[Column186])</f>
        <v/>
      </c>
      <c r="GG23" t="str">
        <f>IF(Table4[[#This Row],[Column187]]=0,"",Table4[Column187])</f>
        <v/>
      </c>
      <c r="GH23" t="str">
        <f>IF(Table4[[#This Row],[Column188]]=0,"",Table4[Column188])</f>
        <v/>
      </c>
      <c r="GI23" t="str">
        <f>IF(Table4[[#This Row],[Column189]]=0,"",Table4[Column189])</f>
        <v/>
      </c>
      <c r="GJ23" t="str">
        <f>IF(Table4[[#This Row],[Column190]]=0,"",Table4[Column190])</f>
        <v/>
      </c>
      <c r="GK23" t="str">
        <f>IF(Table4[[#This Row],[Column191]]=0,"",Table4[Column191])</f>
        <v/>
      </c>
      <c r="GL23" t="str">
        <f>IF(Table4[[#This Row],[Column192]]=0,"",Table4[Column192])</f>
        <v/>
      </c>
      <c r="GM23" t="str">
        <f>IF(Table4[[#This Row],[Column193]]=0,"",Table4[Column193])</f>
        <v/>
      </c>
      <c r="GN23" t="str">
        <f>IF(Table4[[#This Row],[Column194]]=0,"",Table4[Column194])</f>
        <v/>
      </c>
      <c r="GO23" t="str">
        <f>IF(Table4[[#This Row],[Column195]]=0,"",Table4[Column195])</f>
        <v/>
      </c>
      <c r="GP23" t="str">
        <f>IF(Table4[[#This Row],[Column196]]=0,"",Table4[Column196])</f>
        <v/>
      </c>
      <c r="GQ23" t="str">
        <f>IF(Table4[[#This Row],[Column197]]=0,"",Table4[Column197])</f>
        <v/>
      </c>
      <c r="GR23" t="str">
        <f>IF(Table4[[#This Row],[Column198]]=0,"",Table4[Column198])</f>
        <v/>
      </c>
      <c r="GS23" t="str">
        <f>IF(Table4[[#This Row],[Column199]]=0,"",Table4[Column199])</f>
        <v/>
      </c>
      <c r="GT23" t="str">
        <f>IF(Table4[[#This Row],[Column200]]=0,"",Table4[Column200])</f>
        <v/>
      </c>
      <c r="GU23" t="str">
        <f>IF(Table4[[#This Row],[Column201]]=0,"",Table4[Column201])</f>
        <v/>
      </c>
      <c r="GV23" t="str">
        <f>IF(Table4[[#This Row],[Column202]]=0,"",Table4[Column202])</f>
        <v/>
      </c>
      <c r="GW23" t="str">
        <f>IF(Table4[[#This Row],[Column203]]=0,"",Table4[Column203])</f>
        <v/>
      </c>
      <c r="GX23" t="str">
        <f>IF(Table4[[#This Row],[Conversions]]=0,"",Table4[Conversions])</f>
        <v/>
      </c>
      <c r="GY23" s="2" t="e">
        <f>Table434[[#This Row],[Conversions]]*B$2</f>
        <v>#VALUE!</v>
      </c>
      <c r="GZ23">
        <f>SUM(COUNTIF(Table434[[#This Row],[Path]:[Column203]],{"*e*","social"}))</f>
        <v>0</v>
      </c>
      <c r="HA23" t="e">
        <f t="array" ref="HA23">IF(LOOKUP(REPT("Z",255),IF(B23:GW23&lt;&gt;"",B23:GW23),B23:GW23)=A$2,1,0)</f>
        <v>#N/A</v>
      </c>
      <c r="HB23" t="e">
        <f t="array" ref="HB23">IF(LOOKUP(REPT("Z",255),IF(B23:GW23&lt;&gt;"",B23:GW23),B23:GW23)=A$3,1,0)</f>
        <v>#N/A</v>
      </c>
      <c r="HC23" t="e">
        <f t="array" ref="HC23">IF(LOOKUP(REPT("Z",255),IF(B23:GW23&lt;&gt;"",B23:GW23),B23:GW23)=A$4,1,0)</f>
        <v>#N/A</v>
      </c>
      <c r="HD23" t="e">
        <f t="array" ref="HD23">IF(LOOKUP(REPT("Z",255),IF(B23:GW23&lt;&gt;"",B23:GW23),B23:GW23)=A$5,1,0)</f>
        <v>#N/A</v>
      </c>
      <c r="HE23" t="e">
        <f t="array" ref="HE23">IF(LOOKUP(REPT("Z",255),IF(B23:GW23&lt;&gt;"",B23:GW23),B23:GW23)=A$6,1,0)</f>
        <v>#N/A</v>
      </c>
      <c r="HF23" t="e">
        <f t="array" ref="HF23">IF(LOOKUP(REPT("Z",255),IF(B23:GW23&lt;&gt;"",B23:GW23),B23:GW23)=A$7,1,0)</f>
        <v>#N/A</v>
      </c>
      <c r="HG23" s="1">
        <f>COUNTIF(Table434[[#This Row],[Path]:[Column203]],A$2)</f>
        <v>0</v>
      </c>
      <c r="HH23" s="1">
        <f>COUNTIF(Table434[[#This Row],[Path]:[Column203]],A$3)</f>
        <v>0</v>
      </c>
      <c r="HI23" s="1">
        <f>COUNTIF(Table434[[#This Row],[Path]:[Column203]],A$4)</f>
        <v>0</v>
      </c>
      <c r="HJ23" s="5">
        <f>COUNTIF(Table434[[#This Row],[Path]:[Column203]],A$5)</f>
        <v>0</v>
      </c>
      <c r="HK23" s="5">
        <f>COUNTIF(Table434[[#This Row],[Path]:[Column203]],A$6)</f>
        <v>0</v>
      </c>
      <c r="HL23" s="5">
        <f>COUNTIF(Table434[[#This Row],[Path]:[Column203]],A$7)</f>
        <v>0</v>
      </c>
      <c r="HM23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23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23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23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23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23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23" s="4" t="e">
        <f>Table434[[#This Row],[IncrementalOrganic Attribution Ratio]]*Table434[[#This Row],[Total Revenue]]</f>
        <v>#VALUE!</v>
      </c>
      <c r="HT23" s="4" t="e">
        <f>Table434[[#This Row],[BrandIntention Attribution Ratio]]*Table434[[#This Row],[Total Revenue]]</f>
        <v>#VALUE!</v>
      </c>
      <c r="HU23" s="4" t="e">
        <f>Table434[[#This Row],[Incrementalcpc Attribution Ratio]]*Table434[[#This Row],[Total Revenue]]</f>
        <v>#VALUE!</v>
      </c>
      <c r="HV23" s="4" t="e">
        <f>Table434[[#This Row],[Feeds Attribution Ratio]]*Table434[[#This Row],[Total Revenue]]</f>
        <v>#VALUE!</v>
      </c>
      <c r="HW23" s="4" t="e">
        <f>Table434[[#This Row],[Referrals Attribution Ratio]]*Table434[[#This Row],[Total Revenue]]</f>
        <v>#VALUE!</v>
      </c>
      <c r="HX23" s="4" t="e">
        <f>Table434[[#This Row],[Social Attribution Ratio]]*Table434[[#This Row],[Total Revenue]]</f>
        <v>#VALUE!</v>
      </c>
      <c r="HY23" s="18">
        <f>SUM(Table434[[#This Row],[IncrementalOrganic Attribution Ratio]:[Social Attribution Ratio]])</f>
        <v>0</v>
      </c>
    </row>
    <row r="24" spans="2:233" x14ac:dyDescent="0.25">
      <c r="B24" t="str">
        <f>IF(Table4[[#This Row],[Path]]=0,"",Table4[Path])</f>
        <v/>
      </c>
      <c r="C24" t="str">
        <f>IF(Table4[[#This Row],[Column1]]=0,"",Table4[Column1])</f>
        <v/>
      </c>
      <c r="D24" t="str">
        <f>IF(Table4[[#This Row],[Column2]]=0,"",Table4[Column2])</f>
        <v/>
      </c>
      <c r="E24" t="str">
        <f>IF(Table4[[#This Row],[Column3]]=0,"",Table4[Column3])</f>
        <v/>
      </c>
      <c r="F24" t="str">
        <f>IF(Table4[[#This Row],[Column4]]=0,"",Table4[Column4])</f>
        <v/>
      </c>
      <c r="G24" t="str">
        <f>IF(Table4[[#This Row],[Column5]]=0,"",Table4[Column5])</f>
        <v/>
      </c>
      <c r="H24" t="str">
        <f>IF(Table4[[#This Row],[Column6]]=0,"",Table4[Column6])</f>
        <v/>
      </c>
      <c r="I24" t="str">
        <f>IF(Table4[[#This Row],[Column7]]=0,"",Table4[Column7])</f>
        <v/>
      </c>
      <c r="J24" t="str">
        <f>IF(Table4[[#This Row],[Column8]]=0,"",Table4[Column8])</f>
        <v/>
      </c>
      <c r="K24" t="str">
        <f>IF(Table4[[#This Row],[Column9]]=0,"",Table4[Column9])</f>
        <v/>
      </c>
      <c r="L24" t="str">
        <f>IF(Table4[[#This Row],[Column10]]=0,"",Table4[Column10])</f>
        <v/>
      </c>
      <c r="M24" t="str">
        <f>IF(Table4[[#This Row],[Column11]]=0,"",Table4[Column11])</f>
        <v/>
      </c>
      <c r="N24" t="str">
        <f>IF(Table4[[#This Row],[Column12]]=0,"",Table4[Column12])</f>
        <v/>
      </c>
      <c r="O24" t="str">
        <f>IF(Table4[[#This Row],[Column13]]=0,"",Table4[Column13])</f>
        <v/>
      </c>
      <c r="P24" t="str">
        <f>IF(Table4[[#This Row],[Column14]]=0,"",Table4[Column14])</f>
        <v/>
      </c>
      <c r="Q24" t="str">
        <f>IF(Table4[[#This Row],[Column15]]=0,"",Table4[Column15])</f>
        <v/>
      </c>
      <c r="R24" t="str">
        <f>IF(Table4[[#This Row],[Column16]]=0,"",Table4[Column16])</f>
        <v/>
      </c>
      <c r="S24" t="str">
        <f>IF(Table4[[#This Row],[Column17]]=0,"",Table4[Column17])</f>
        <v/>
      </c>
      <c r="T24" t="str">
        <f>IF(Table4[[#This Row],[Column18]]=0,"",Table4[Column18])</f>
        <v/>
      </c>
      <c r="U24" t="str">
        <f>IF(Table4[[#This Row],[Column19]]=0,"",Table4[Column19])</f>
        <v/>
      </c>
      <c r="V24" t="str">
        <f>IF(Table4[[#This Row],[Column20]]=0,"",Table4[Column20])</f>
        <v/>
      </c>
      <c r="W24" t="str">
        <f>IF(Table4[[#This Row],[Column21]]=0,"",Table4[Column21])</f>
        <v/>
      </c>
      <c r="X24" t="str">
        <f>IF(Table4[[#This Row],[Column22]]=0,"",Table4[Column22])</f>
        <v/>
      </c>
      <c r="Y24" t="str">
        <f>IF(Table4[[#This Row],[Column23]]=0,"",Table4[Column23])</f>
        <v/>
      </c>
      <c r="Z24" t="str">
        <f>IF(Table4[[#This Row],[Column24]]=0,"",Table4[Column24])</f>
        <v/>
      </c>
      <c r="AA24" t="str">
        <f>IF(Table4[[#This Row],[Column25]]=0,"",Table4[Column25])</f>
        <v/>
      </c>
      <c r="AB24" t="str">
        <f>IF(Table4[[#This Row],[Column26]]=0,"",Table4[Column26])</f>
        <v/>
      </c>
      <c r="AC24" t="str">
        <f>IF(Table4[[#This Row],[Column27]]=0,"",Table4[Column27])</f>
        <v/>
      </c>
      <c r="AD24" t="str">
        <f>IF(Table4[[#This Row],[Column28]]=0,"",Table4[Column28])</f>
        <v/>
      </c>
      <c r="AE24" t="str">
        <f>IF(Table4[[#This Row],[Column29]]=0,"",Table4[Column29])</f>
        <v/>
      </c>
      <c r="AF24" t="str">
        <f>IF(Table4[[#This Row],[Column30]]=0,"",Table4[Column30])</f>
        <v/>
      </c>
      <c r="AG24" t="str">
        <f>IF(Table4[[#This Row],[Column31]]=0,"",Table4[Column31])</f>
        <v/>
      </c>
      <c r="AH24" t="str">
        <f>IF(Table4[[#This Row],[Column32]]=0,"",Table4[Column32])</f>
        <v/>
      </c>
      <c r="AI24" t="str">
        <f>IF(Table4[[#This Row],[Column33]]=0,"",Table4[Column33])</f>
        <v/>
      </c>
      <c r="AJ24" t="str">
        <f>IF(Table4[[#This Row],[Column34]]=0,"",Table4[Column34])</f>
        <v/>
      </c>
      <c r="AK24" t="str">
        <f>IF(Table4[[#This Row],[Column35]]=0,"",Table4[Column35])</f>
        <v/>
      </c>
      <c r="AL24" t="str">
        <f>IF(Table4[[#This Row],[Column36]]=0,"",Table4[Column36])</f>
        <v/>
      </c>
      <c r="AM24" t="str">
        <f>IF(Table4[[#This Row],[Column37]]=0,"",Table4[Column37])</f>
        <v/>
      </c>
      <c r="AN24" t="str">
        <f>IF(Table4[[#This Row],[Column38]]=0,"",Table4[Column38])</f>
        <v/>
      </c>
      <c r="AO24" t="str">
        <f>IF(Table4[[#This Row],[Column39]]=0,"",Table4[Column39])</f>
        <v/>
      </c>
      <c r="AP24" t="str">
        <f>IF(Table4[[#This Row],[Column40]]=0,"",Table4[Column40])</f>
        <v/>
      </c>
      <c r="AQ24" t="str">
        <f>IF(Table4[[#This Row],[Column41]]=0,"",Table4[Column41])</f>
        <v/>
      </c>
      <c r="AR24" t="str">
        <f>IF(Table4[[#This Row],[Column42]]=0,"",Table4[Column42])</f>
        <v/>
      </c>
      <c r="AS24" t="str">
        <f>IF(Table4[[#This Row],[Column43]]=0,"",Table4[Column43])</f>
        <v/>
      </c>
      <c r="AT24" t="str">
        <f>IF(Table4[[#This Row],[Column44]]=0,"",Table4[Column44])</f>
        <v/>
      </c>
      <c r="AU24" t="str">
        <f>IF(Table4[[#This Row],[Column45]]=0,"",Table4[Column45])</f>
        <v/>
      </c>
      <c r="AV24" t="str">
        <f>IF(Table4[[#This Row],[Column46]]=0,"",Table4[Column46])</f>
        <v/>
      </c>
      <c r="AW24" t="str">
        <f>IF(Table4[[#This Row],[Column47]]=0,"",Table4[Column47])</f>
        <v/>
      </c>
      <c r="AX24" t="str">
        <f>IF(Table4[[#This Row],[Column48]]=0,"",Table4[Column48])</f>
        <v/>
      </c>
      <c r="AY24" t="str">
        <f>IF(Table4[[#This Row],[Column49]]=0,"",Table4[Column49])</f>
        <v/>
      </c>
      <c r="AZ24" t="str">
        <f>IF(Table4[[#This Row],[Column50]]=0,"",Table4[Column50])</f>
        <v/>
      </c>
      <c r="BA24" t="str">
        <f>IF(Table4[[#This Row],[Column51]]=0,"",Table4[Column51])</f>
        <v/>
      </c>
      <c r="BB24" t="str">
        <f>IF(Table4[[#This Row],[Column52]]=0,"",Table4[Column52])</f>
        <v/>
      </c>
      <c r="BC24" t="str">
        <f>IF(Table4[[#This Row],[Column53]]=0,"",Table4[Column53])</f>
        <v/>
      </c>
      <c r="BD24" t="str">
        <f>IF(Table4[[#This Row],[Column54]]=0,"",Table4[Column54])</f>
        <v/>
      </c>
      <c r="BE24" t="str">
        <f>IF(Table4[[#This Row],[Column55]]=0,"",Table4[Column55])</f>
        <v/>
      </c>
      <c r="BF24" t="str">
        <f>IF(Table4[[#This Row],[Column56]]=0,"",Table4[Column56])</f>
        <v/>
      </c>
      <c r="BG24" t="str">
        <f>IF(Table4[[#This Row],[Column57]]=0,"",Table4[Column57])</f>
        <v/>
      </c>
      <c r="BH24" t="str">
        <f>IF(Table4[[#This Row],[Column58]]=0,"",Table4[Column58])</f>
        <v/>
      </c>
      <c r="BI24" t="str">
        <f>IF(Table4[[#This Row],[Column59]]=0,"",Table4[Column59])</f>
        <v/>
      </c>
      <c r="BJ24" t="str">
        <f>IF(Table4[[#This Row],[Column60]]=0,"",Table4[Column60])</f>
        <v/>
      </c>
      <c r="BK24" t="str">
        <f>IF(Table4[[#This Row],[Column61]]=0,"",Table4[Column61])</f>
        <v/>
      </c>
      <c r="BL24" t="str">
        <f>IF(Table4[[#This Row],[Column62]]=0,"",Table4[Column62])</f>
        <v/>
      </c>
      <c r="BM24" t="str">
        <f>IF(Table4[[#This Row],[Column63]]=0,"",Table4[Column63])</f>
        <v/>
      </c>
      <c r="BN24" t="str">
        <f>IF(Table4[[#This Row],[Column64]]=0,"",Table4[Column64])</f>
        <v/>
      </c>
      <c r="BO24" t="str">
        <f>IF(Table4[[#This Row],[Column65]]=0,"",Table4[Column65])</f>
        <v/>
      </c>
      <c r="BP24" t="str">
        <f>IF(Table4[[#This Row],[Column66]]=0,"",Table4[Column66])</f>
        <v/>
      </c>
      <c r="BQ24" t="str">
        <f>IF(Table4[[#This Row],[Column67]]=0,"",Table4[Column67])</f>
        <v/>
      </c>
      <c r="BR24" t="str">
        <f>IF(Table4[[#This Row],[Column68]]=0,"",Table4[Column68])</f>
        <v/>
      </c>
      <c r="BS24" t="str">
        <f>IF(Table4[[#This Row],[Column69]]=0,"",Table4[Column69])</f>
        <v/>
      </c>
      <c r="BT24" t="str">
        <f>IF(Table4[[#This Row],[Column70]]=0,"",Table4[Column70])</f>
        <v/>
      </c>
      <c r="BU24" t="str">
        <f>IF(Table4[[#This Row],[Column71]]=0,"",Table4[Column71])</f>
        <v/>
      </c>
      <c r="BV24" t="str">
        <f>IF(Table4[[#This Row],[Column72]]=0,"",Table4[Column72])</f>
        <v/>
      </c>
      <c r="BW24" t="str">
        <f>IF(Table4[[#This Row],[Column73]]=0,"",Table4[Column73])</f>
        <v/>
      </c>
      <c r="BX24" t="str">
        <f>IF(Table4[[#This Row],[Column74]]=0,"",Table4[Column74])</f>
        <v/>
      </c>
      <c r="BY24" t="str">
        <f>IF(Table4[[#This Row],[Column75]]=0,"",Table4[Column75])</f>
        <v/>
      </c>
      <c r="BZ24" t="str">
        <f>IF(Table4[[#This Row],[Column76]]=0,"",Table4[Column76])</f>
        <v/>
      </c>
      <c r="CA24" t="str">
        <f>IF(Table4[[#This Row],[Column77]]=0,"",Table4[Column77])</f>
        <v/>
      </c>
      <c r="CB24" t="str">
        <f>IF(Table4[[#This Row],[Column78]]=0,"",Table4[Column78])</f>
        <v/>
      </c>
      <c r="CC24" t="str">
        <f>IF(Table4[[#This Row],[Column79]]=0,"",Table4[Column79])</f>
        <v/>
      </c>
      <c r="CD24" t="str">
        <f>IF(Table4[[#This Row],[Column80]]=0,"",Table4[Column80])</f>
        <v/>
      </c>
      <c r="CE24" t="str">
        <f>IF(Table4[[#This Row],[Column81]]=0,"",Table4[Column81])</f>
        <v/>
      </c>
      <c r="CF24" t="str">
        <f>IF(Table4[[#This Row],[Column82]]=0,"",Table4[Column82])</f>
        <v/>
      </c>
      <c r="CG24" t="str">
        <f>IF(Table4[[#This Row],[Column83]]=0,"",Table4[Column83])</f>
        <v/>
      </c>
      <c r="CH24" t="str">
        <f>IF(Table4[[#This Row],[Column84]]=0,"",Table4[Column84])</f>
        <v/>
      </c>
      <c r="CI24" t="str">
        <f>IF(Table4[[#This Row],[Column85]]=0,"",Table4[Column85])</f>
        <v/>
      </c>
      <c r="CJ24" t="str">
        <f>IF(Table4[[#This Row],[Column86]]=0,"",Table4[Column86])</f>
        <v/>
      </c>
      <c r="CK24" t="str">
        <f>IF(Table4[[#This Row],[Column87]]=0,"",Table4[Column87])</f>
        <v/>
      </c>
      <c r="CL24" t="str">
        <f>IF(Table4[[#This Row],[Column88]]=0,"",Table4[Column88])</f>
        <v/>
      </c>
      <c r="CM24" t="str">
        <f>IF(Table4[[#This Row],[Column89]]=0,"",Table4[Column89])</f>
        <v/>
      </c>
      <c r="CN24" t="str">
        <f>IF(Table4[[#This Row],[Column90]]=0,"",Table4[Column90])</f>
        <v/>
      </c>
      <c r="CO24" t="str">
        <f>IF(Table4[[#This Row],[Column91]]=0,"",Table4[Column91])</f>
        <v/>
      </c>
      <c r="CP24" t="str">
        <f>IF(Table4[[#This Row],[Column92]]=0,"",Table4[Column92])</f>
        <v/>
      </c>
      <c r="CQ24" t="str">
        <f>IF(Table4[[#This Row],[Column93]]=0,"",Table4[Column93])</f>
        <v/>
      </c>
      <c r="CR24" t="str">
        <f>IF(Table4[[#This Row],[Column94]]=0,"",Table4[Column94])</f>
        <v/>
      </c>
      <c r="CS24" t="str">
        <f>IF(Table4[[#This Row],[Column95]]=0,"",Table4[Column95])</f>
        <v/>
      </c>
      <c r="CT24" t="str">
        <f>IF(Table4[[#This Row],[Column96]]=0,"",Table4[Column96])</f>
        <v/>
      </c>
      <c r="CU24" t="str">
        <f>IF(Table4[[#This Row],[Column97]]=0,"",Table4[Column97])</f>
        <v/>
      </c>
      <c r="CV24" t="str">
        <f>IF(Table4[[#This Row],[Column98]]=0,"",Table4[Column98])</f>
        <v/>
      </c>
      <c r="CW24" t="str">
        <f>IF(Table4[[#This Row],[Column99]]=0,"",Table4[Column99])</f>
        <v/>
      </c>
      <c r="CX24" t="str">
        <f>IF(Table4[[#This Row],[Column100]]=0,"",Table4[Column100])</f>
        <v/>
      </c>
      <c r="CY24" t="str">
        <f>IF(Table4[[#This Row],[Column101]]=0,"",Table4[Column101])</f>
        <v/>
      </c>
      <c r="CZ24" t="str">
        <f>IF(Table4[[#This Row],[Column102]]=0,"",Table4[Column102])</f>
        <v/>
      </c>
      <c r="DA24" t="str">
        <f>IF(Table4[[#This Row],[Column103]]=0,"",Table4[Column103])</f>
        <v/>
      </c>
      <c r="DB24" t="str">
        <f>IF(Table4[[#This Row],[Column104]]=0,"",Table4[Column104])</f>
        <v/>
      </c>
      <c r="DC24" t="str">
        <f>IF(Table4[[#This Row],[Column105]]=0,"",Table4[Column105])</f>
        <v/>
      </c>
      <c r="DD24" t="str">
        <f>IF(Table4[[#This Row],[Column106]]=0,"",Table4[Column106])</f>
        <v/>
      </c>
      <c r="DE24" t="str">
        <f>IF(Table4[[#This Row],[Column107]]=0,"",Table4[Column107])</f>
        <v/>
      </c>
      <c r="DF24" t="str">
        <f>IF(Table4[[#This Row],[Column108]]=0,"",Table4[Column108])</f>
        <v/>
      </c>
      <c r="DG24" t="str">
        <f>IF(Table4[[#This Row],[Column109]]=0,"",Table4[Column109])</f>
        <v/>
      </c>
      <c r="DH24" t="str">
        <f>IF(Table4[[#This Row],[Column110]]=0,"",Table4[Column110])</f>
        <v/>
      </c>
      <c r="DI24" t="str">
        <f>IF(Table4[[#This Row],[Column111]]=0,"",Table4[Column111])</f>
        <v/>
      </c>
      <c r="DJ24" t="str">
        <f>IF(Table4[[#This Row],[Column112]]=0,"",Table4[Column112])</f>
        <v/>
      </c>
      <c r="DK24" t="str">
        <f>IF(Table4[[#This Row],[Column113]]=0,"",Table4[Column113])</f>
        <v/>
      </c>
      <c r="DL24" t="str">
        <f>IF(Table4[[#This Row],[Column114]]=0,"",Table4[Column114])</f>
        <v/>
      </c>
      <c r="DM24" t="str">
        <f>IF(Table4[[#This Row],[Column115]]=0,"",Table4[Column115])</f>
        <v/>
      </c>
      <c r="DN24" t="str">
        <f>IF(Table4[[#This Row],[Column116]]=0,"",Table4[Column116])</f>
        <v/>
      </c>
      <c r="DO24" t="str">
        <f>IF(Table4[[#This Row],[Column117]]=0,"",Table4[Column117])</f>
        <v/>
      </c>
      <c r="DP24" t="str">
        <f>IF(Table4[[#This Row],[Column118]]=0,"",Table4[Column118])</f>
        <v/>
      </c>
      <c r="DQ24" t="str">
        <f>IF(Table4[[#This Row],[Column119]]=0,"",Table4[Column119])</f>
        <v/>
      </c>
      <c r="DR24" t="str">
        <f>IF(Table4[[#This Row],[Column120]]=0,"",Table4[Column120])</f>
        <v/>
      </c>
      <c r="DS24" t="str">
        <f>IF(Table4[[#This Row],[Column121]]=0,"",Table4[Column121])</f>
        <v/>
      </c>
      <c r="DT24" t="str">
        <f>IF(Table4[[#This Row],[Column122]]=0,"",Table4[Column122])</f>
        <v/>
      </c>
      <c r="DU24" t="str">
        <f>IF(Table4[[#This Row],[Column123]]=0,"",Table4[Column123])</f>
        <v/>
      </c>
      <c r="DV24" t="str">
        <f>IF(Table4[[#This Row],[Column124]]=0,"",Table4[Column124])</f>
        <v/>
      </c>
      <c r="DW24" t="str">
        <f>IF(Table4[[#This Row],[Column125]]=0,"",Table4[Column125])</f>
        <v/>
      </c>
      <c r="DX24" t="str">
        <f>IF(Table4[[#This Row],[Column126]]=0,"",Table4[Column126])</f>
        <v/>
      </c>
      <c r="DY24" t="str">
        <f>IF(Table4[[#This Row],[Column127]]=0,"",Table4[Column127])</f>
        <v/>
      </c>
      <c r="DZ24" t="str">
        <f>IF(Table4[[#This Row],[Column128]]=0,"",Table4[Column128])</f>
        <v/>
      </c>
      <c r="EA24" t="str">
        <f>IF(Table4[[#This Row],[Column129]]=0,"",Table4[Column129])</f>
        <v/>
      </c>
      <c r="EB24" t="str">
        <f>IF(Table4[[#This Row],[Column130]]=0,"",Table4[Column130])</f>
        <v/>
      </c>
      <c r="EC24" t="str">
        <f>IF(Table4[[#This Row],[Column131]]=0,"",Table4[Column131])</f>
        <v/>
      </c>
      <c r="ED24" t="str">
        <f>IF(Table4[[#This Row],[Column132]]=0,"",Table4[Column132])</f>
        <v/>
      </c>
      <c r="EE24" t="str">
        <f>IF(Table4[[#This Row],[Column133]]=0,"",Table4[Column133])</f>
        <v/>
      </c>
      <c r="EF24" t="str">
        <f>IF(Table4[[#This Row],[Column134]]=0,"",Table4[Column134])</f>
        <v/>
      </c>
      <c r="EG24" t="str">
        <f>IF(Table4[[#This Row],[Column135]]=0,"",Table4[Column135])</f>
        <v/>
      </c>
      <c r="EH24" t="str">
        <f>IF(Table4[[#This Row],[Column136]]=0,"",Table4[Column136])</f>
        <v/>
      </c>
      <c r="EI24" t="str">
        <f>IF(Table4[[#This Row],[Column137]]=0,"",Table4[Column137])</f>
        <v/>
      </c>
      <c r="EJ24" t="str">
        <f>IF(Table4[[#This Row],[Column138]]=0,"",Table4[Column138])</f>
        <v/>
      </c>
      <c r="EK24" t="str">
        <f>IF(Table4[[#This Row],[Column139]]=0,"",Table4[Column139])</f>
        <v/>
      </c>
      <c r="EL24" t="str">
        <f>IF(Table4[[#This Row],[Column140]]=0,"",Table4[Column140])</f>
        <v/>
      </c>
      <c r="EM24" t="str">
        <f>IF(Table4[[#This Row],[Column141]]=0,"",Table4[Column141])</f>
        <v/>
      </c>
      <c r="EN24" t="str">
        <f>IF(Table4[[#This Row],[Column142]]=0,"",Table4[Column142])</f>
        <v/>
      </c>
      <c r="EO24" t="str">
        <f>IF(Table4[[#This Row],[Column143]]=0,"",Table4[Column143])</f>
        <v/>
      </c>
      <c r="EP24" t="str">
        <f>IF(Table4[[#This Row],[Column144]]=0,"",Table4[Column144])</f>
        <v/>
      </c>
      <c r="EQ24" t="str">
        <f>IF(Table4[[#This Row],[Column145]]=0,"",Table4[Column145])</f>
        <v/>
      </c>
      <c r="ER24" t="str">
        <f>IF(Table4[[#This Row],[Column146]]=0,"",Table4[Column146])</f>
        <v/>
      </c>
      <c r="ES24" t="str">
        <f>IF(Table4[[#This Row],[Column147]]=0,"",Table4[Column147])</f>
        <v/>
      </c>
      <c r="ET24" t="str">
        <f>IF(Table4[[#This Row],[Column148]]=0,"",Table4[Column148])</f>
        <v/>
      </c>
      <c r="EU24" t="str">
        <f>IF(Table4[[#This Row],[Column149]]=0,"",Table4[Column149])</f>
        <v/>
      </c>
      <c r="EV24" t="str">
        <f>IF(Table4[[#This Row],[Column150]]=0,"",Table4[Column150])</f>
        <v/>
      </c>
      <c r="EW24" t="str">
        <f>IF(Table4[[#This Row],[Column151]]=0,"",Table4[Column151])</f>
        <v/>
      </c>
      <c r="EX24" t="str">
        <f>IF(Table4[[#This Row],[Column152]]=0,"",Table4[Column152])</f>
        <v/>
      </c>
      <c r="EY24" t="str">
        <f>IF(Table4[[#This Row],[Column153]]=0,"",Table4[Column153])</f>
        <v/>
      </c>
      <c r="EZ24" t="str">
        <f>IF(Table4[[#This Row],[Column154]]=0,"",Table4[Column154])</f>
        <v/>
      </c>
      <c r="FA24" t="str">
        <f>IF(Table4[[#This Row],[Column155]]=0,"",Table4[Column155])</f>
        <v/>
      </c>
      <c r="FB24" t="str">
        <f>IF(Table4[[#This Row],[Column156]]=0,"",Table4[Column156])</f>
        <v/>
      </c>
      <c r="FC24" t="str">
        <f>IF(Table4[[#This Row],[Column157]]=0,"",Table4[Column157])</f>
        <v/>
      </c>
      <c r="FD24" t="str">
        <f>IF(Table4[[#This Row],[Column158]]=0,"",Table4[Column158])</f>
        <v/>
      </c>
      <c r="FE24" t="str">
        <f>IF(Table4[[#This Row],[Column159]]=0,"",Table4[Column159])</f>
        <v/>
      </c>
      <c r="FF24" t="str">
        <f>IF(Table4[[#This Row],[Column160]]=0,"",Table4[Column160])</f>
        <v/>
      </c>
      <c r="FG24" t="str">
        <f>IF(Table4[[#This Row],[Column161]]=0,"",Table4[Column161])</f>
        <v/>
      </c>
      <c r="FH24" t="str">
        <f>IF(Table4[[#This Row],[Column162]]=0,"",Table4[Column162])</f>
        <v/>
      </c>
      <c r="FI24" t="str">
        <f>IF(Table4[[#This Row],[Column163]]=0,"",Table4[Column163])</f>
        <v/>
      </c>
      <c r="FJ24" t="str">
        <f>IF(Table4[[#This Row],[Column164]]=0,"",Table4[Column164])</f>
        <v/>
      </c>
      <c r="FK24" t="str">
        <f>IF(Table4[[#This Row],[Column165]]=0,"",Table4[Column165])</f>
        <v/>
      </c>
      <c r="FL24" t="str">
        <f>IF(Table4[[#This Row],[Column166]]=0,"",Table4[Column166])</f>
        <v/>
      </c>
      <c r="FM24" t="str">
        <f>IF(Table4[[#This Row],[Column167]]=0,"",Table4[Column167])</f>
        <v/>
      </c>
      <c r="FN24" t="str">
        <f>IF(Table4[[#This Row],[Column168]]=0,"",Table4[Column168])</f>
        <v/>
      </c>
      <c r="FO24" t="str">
        <f>IF(Table4[[#This Row],[Column169]]=0,"",Table4[Column169])</f>
        <v/>
      </c>
      <c r="FP24" t="str">
        <f>IF(Table4[[#This Row],[Column170]]=0,"",Table4[Column170])</f>
        <v/>
      </c>
      <c r="FQ24" t="str">
        <f>IF(Table4[[#This Row],[Column171]]=0,"",Table4[Column171])</f>
        <v/>
      </c>
      <c r="FR24" t="str">
        <f>IF(Table4[[#This Row],[Column172]]=0,"",Table4[Column172])</f>
        <v/>
      </c>
      <c r="FS24" t="str">
        <f>IF(Table4[[#This Row],[Column173]]=0,"",Table4[Column173])</f>
        <v/>
      </c>
      <c r="FT24" t="str">
        <f>IF(Table4[[#This Row],[Column174]]=0,"",Table4[Column174])</f>
        <v/>
      </c>
      <c r="FU24" t="str">
        <f>IF(Table4[[#This Row],[Column175]]=0,"",Table4[Column175])</f>
        <v/>
      </c>
      <c r="FV24" t="str">
        <f>IF(Table4[[#This Row],[Column176]]=0,"",Table4[Column176])</f>
        <v/>
      </c>
      <c r="FW24" t="str">
        <f>IF(Table4[[#This Row],[Column177]]=0,"",Table4[Column177])</f>
        <v/>
      </c>
      <c r="FX24" t="str">
        <f>IF(Table4[[#This Row],[Column178]]=0,"",Table4[Column178])</f>
        <v/>
      </c>
      <c r="FY24" t="str">
        <f>IF(Table4[[#This Row],[Column179]]=0,"",Table4[Column179])</f>
        <v/>
      </c>
      <c r="FZ24" t="str">
        <f>IF(Table4[[#This Row],[Column180]]=0,"",Table4[Column180])</f>
        <v/>
      </c>
      <c r="GA24" t="str">
        <f>IF(Table4[[#This Row],[Column181]]=0,"",Table4[Column181])</f>
        <v/>
      </c>
      <c r="GB24" t="str">
        <f>IF(Table4[[#This Row],[Column182]]=0,"",Table4[Column182])</f>
        <v/>
      </c>
      <c r="GC24" t="str">
        <f>IF(Table4[[#This Row],[Column183]]=0,"",Table4[Column183])</f>
        <v/>
      </c>
      <c r="GD24" t="str">
        <f>IF(Table4[[#This Row],[Column184]]=0,"",Table4[Column184])</f>
        <v/>
      </c>
      <c r="GE24" t="str">
        <f>IF(Table4[[#This Row],[Column185]]=0,"",Table4[Column185])</f>
        <v/>
      </c>
      <c r="GF24" t="str">
        <f>IF(Table4[[#This Row],[Column186]]=0,"",Table4[Column186])</f>
        <v/>
      </c>
      <c r="GG24" t="str">
        <f>IF(Table4[[#This Row],[Column187]]=0,"",Table4[Column187])</f>
        <v/>
      </c>
      <c r="GH24" t="str">
        <f>IF(Table4[[#This Row],[Column188]]=0,"",Table4[Column188])</f>
        <v/>
      </c>
      <c r="GI24" t="str">
        <f>IF(Table4[[#This Row],[Column189]]=0,"",Table4[Column189])</f>
        <v/>
      </c>
      <c r="GJ24" t="str">
        <f>IF(Table4[[#This Row],[Column190]]=0,"",Table4[Column190])</f>
        <v/>
      </c>
      <c r="GK24" t="str">
        <f>IF(Table4[[#This Row],[Column191]]=0,"",Table4[Column191])</f>
        <v/>
      </c>
      <c r="GL24" t="str">
        <f>IF(Table4[[#This Row],[Column192]]=0,"",Table4[Column192])</f>
        <v/>
      </c>
      <c r="GM24" t="str">
        <f>IF(Table4[[#This Row],[Column193]]=0,"",Table4[Column193])</f>
        <v/>
      </c>
      <c r="GN24" t="str">
        <f>IF(Table4[[#This Row],[Column194]]=0,"",Table4[Column194])</f>
        <v/>
      </c>
      <c r="GO24" t="str">
        <f>IF(Table4[[#This Row],[Column195]]=0,"",Table4[Column195])</f>
        <v/>
      </c>
      <c r="GP24" t="str">
        <f>IF(Table4[[#This Row],[Column196]]=0,"",Table4[Column196])</f>
        <v/>
      </c>
      <c r="GQ24" t="str">
        <f>IF(Table4[[#This Row],[Column197]]=0,"",Table4[Column197])</f>
        <v/>
      </c>
      <c r="GR24" t="str">
        <f>IF(Table4[[#This Row],[Column198]]=0,"",Table4[Column198])</f>
        <v/>
      </c>
      <c r="GS24" t="str">
        <f>IF(Table4[[#This Row],[Column199]]=0,"",Table4[Column199])</f>
        <v/>
      </c>
      <c r="GT24" t="str">
        <f>IF(Table4[[#This Row],[Column200]]=0,"",Table4[Column200])</f>
        <v/>
      </c>
      <c r="GU24" t="str">
        <f>IF(Table4[[#This Row],[Column201]]=0,"",Table4[Column201])</f>
        <v/>
      </c>
      <c r="GV24" t="str">
        <f>IF(Table4[[#This Row],[Column202]]=0,"",Table4[Column202])</f>
        <v/>
      </c>
      <c r="GW24" t="str">
        <f>IF(Table4[[#This Row],[Column203]]=0,"",Table4[Column203])</f>
        <v/>
      </c>
      <c r="GX24" t="str">
        <f>IF(Table4[[#This Row],[Conversions]]=0,"",Table4[Conversions])</f>
        <v/>
      </c>
      <c r="GY24" s="2" t="e">
        <f>Table434[[#This Row],[Conversions]]*B$2</f>
        <v>#VALUE!</v>
      </c>
      <c r="GZ24">
        <f>SUM(COUNTIF(Table434[[#This Row],[Path]:[Column203]],{"*e*","social"}))</f>
        <v>0</v>
      </c>
      <c r="HA24" t="e">
        <f t="array" ref="HA24">IF(LOOKUP(REPT("Z",255),IF(B24:GW24&lt;&gt;"",B24:GW24),B24:GW24)=A$2,1,0)</f>
        <v>#N/A</v>
      </c>
      <c r="HB24" t="e">
        <f t="array" ref="HB24">IF(LOOKUP(REPT("Z",255),IF(B24:GW24&lt;&gt;"",B24:GW24),B24:GW24)=A$3,1,0)</f>
        <v>#N/A</v>
      </c>
      <c r="HC24" t="e">
        <f t="array" ref="HC24">IF(LOOKUP(REPT("Z",255),IF(B24:GW24&lt;&gt;"",B24:GW24),B24:GW24)=A$4,1,0)</f>
        <v>#N/A</v>
      </c>
      <c r="HD24" t="e">
        <f t="array" ref="HD24">IF(LOOKUP(REPT("Z",255),IF(B24:GW24&lt;&gt;"",B24:GW24),B24:GW24)=A$5,1,0)</f>
        <v>#N/A</v>
      </c>
      <c r="HE24" t="e">
        <f t="array" ref="HE24">IF(LOOKUP(REPT("Z",255),IF(B24:GW24&lt;&gt;"",B24:GW24),B24:GW24)=A$6,1,0)</f>
        <v>#N/A</v>
      </c>
      <c r="HF24" t="e">
        <f t="array" ref="HF24">IF(LOOKUP(REPT("Z",255),IF(B24:GW24&lt;&gt;"",B24:GW24),B24:GW24)=A$7,1,0)</f>
        <v>#N/A</v>
      </c>
      <c r="HG24" s="1">
        <f>COUNTIF(Table434[[#This Row],[Path]:[Column203]],A$2)</f>
        <v>0</v>
      </c>
      <c r="HH24" s="1">
        <f>COUNTIF(Table434[[#This Row],[Path]:[Column203]],A$3)</f>
        <v>0</v>
      </c>
      <c r="HI24" s="1">
        <f>COUNTIF(Table434[[#This Row],[Path]:[Column203]],A$4)</f>
        <v>0</v>
      </c>
      <c r="HJ24" s="5">
        <f>COUNTIF(Table434[[#This Row],[Path]:[Column203]],A$5)</f>
        <v>0</v>
      </c>
      <c r="HK24" s="5">
        <f>COUNTIF(Table434[[#This Row],[Path]:[Column203]],A$6)</f>
        <v>0</v>
      </c>
      <c r="HL24" s="5">
        <f>COUNTIF(Table434[[#This Row],[Path]:[Column203]],A$7)</f>
        <v>0</v>
      </c>
      <c r="HM24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24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24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24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24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24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24" s="4" t="e">
        <f>Table434[[#This Row],[IncrementalOrganic Attribution Ratio]]*Table434[[#This Row],[Total Revenue]]</f>
        <v>#VALUE!</v>
      </c>
      <c r="HT24" s="4" t="e">
        <f>Table434[[#This Row],[BrandIntention Attribution Ratio]]*Table434[[#This Row],[Total Revenue]]</f>
        <v>#VALUE!</v>
      </c>
      <c r="HU24" s="4" t="e">
        <f>Table434[[#This Row],[Incrementalcpc Attribution Ratio]]*Table434[[#This Row],[Total Revenue]]</f>
        <v>#VALUE!</v>
      </c>
      <c r="HV24" s="4" t="e">
        <f>Table434[[#This Row],[Feeds Attribution Ratio]]*Table434[[#This Row],[Total Revenue]]</f>
        <v>#VALUE!</v>
      </c>
      <c r="HW24" s="4" t="e">
        <f>Table434[[#This Row],[Referrals Attribution Ratio]]*Table434[[#This Row],[Total Revenue]]</f>
        <v>#VALUE!</v>
      </c>
      <c r="HX24" s="4" t="e">
        <f>Table434[[#This Row],[Social Attribution Ratio]]*Table434[[#This Row],[Total Revenue]]</f>
        <v>#VALUE!</v>
      </c>
      <c r="HY24" s="18">
        <f>SUM(Table434[[#This Row],[IncrementalOrganic Attribution Ratio]:[Social Attribution Ratio]])</f>
        <v>0</v>
      </c>
    </row>
    <row r="25" spans="2:233" x14ac:dyDescent="0.25">
      <c r="B25" t="str">
        <f>IF(Table4[[#This Row],[Path]]=0,"",Table4[Path])</f>
        <v/>
      </c>
      <c r="C25" t="str">
        <f>IF(Table4[[#This Row],[Column1]]=0,"",Table4[Column1])</f>
        <v/>
      </c>
      <c r="D25" t="str">
        <f>IF(Table4[[#This Row],[Column2]]=0,"",Table4[Column2])</f>
        <v/>
      </c>
      <c r="E25" t="str">
        <f>IF(Table4[[#This Row],[Column3]]=0,"",Table4[Column3])</f>
        <v/>
      </c>
      <c r="F25" t="str">
        <f>IF(Table4[[#This Row],[Column4]]=0,"",Table4[Column4])</f>
        <v/>
      </c>
      <c r="G25" t="str">
        <f>IF(Table4[[#This Row],[Column5]]=0,"",Table4[Column5])</f>
        <v/>
      </c>
      <c r="H25" t="str">
        <f>IF(Table4[[#This Row],[Column6]]=0,"",Table4[Column6])</f>
        <v/>
      </c>
      <c r="I25" t="str">
        <f>IF(Table4[[#This Row],[Column7]]=0,"",Table4[Column7])</f>
        <v/>
      </c>
      <c r="J25" t="str">
        <f>IF(Table4[[#This Row],[Column8]]=0,"",Table4[Column8])</f>
        <v/>
      </c>
      <c r="K25" t="str">
        <f>IF(Table4[[#This Row],[Column9]]=0,"",Table4[Column9])</f>
        <v/>
      </c>
      <c r="L25" t="str">
        <f>IF(Table4[[#This Row],[Column10]]=0,"",Table4[Column10])</f>
        <v/>
      </c>
      <c r="M25" t="str">
        <f>IF(Table4[[#This Row],[Column11]]=0,"",Table4[Column11])</f>
        <v/>
      </c>
      <c r="N25" t="str">
        <f>IF(Table4[[#This Row],[Column12]]=0,"",Table4[Column12])</f>
        <v/>
      </c>
      <c r="O25" t="str">
        <f>IF(Table4[[#This Row],[Column13]]=0,"",Table4[Column13])</f>
        <v/>
      </c>
      <c r="P25" t="str">
        <f>IF(Table4[[#This Row],[Column14]]=0,"",Table4[Column14])</f>
        <v/>
      </c>
      <c r="Q25" t="str">
        <f>IF(Table4[[#This Row],[Column15]]=0,"",Table4[Column15])</f>
        <v/>
      </c>
      <c r="R25" t="str">
        <f>IF(Table4[[#This Row],[Column16]]=0,"",Table4[Column16])</f>
        <v/>
      </c>
      <c r="S25" t="str">
        <f>IF(Table4[[#This Row],[Column17]]=0,"",Table4[Column17])</f>
        <v/>
      </c>
      <c r="T25" t="str">
        <f>IF(Table4[[#This Row],[Column18]]=0,"",Table4[Column18])</f>
        <v/>
      </c>
      <c r="U25" t="str">
        <f>IF(Table4[[#This Row],[Column19]]=0,"",Table4[Column19])</f>
        <v/>
      </c>
      <c r="V25" t="str">
        <f>IF(Table4[[#This Row],[Column20]]=0,"",Table4[Column20])</f>
        <v/>
      </c>
      <c r="W25" t="str">
        <f>IF(Table4[[#This Row],[Column21]]=0,"",Table4[Column21])</f>
        <v/>
      </c>
      <c r="X25" t="str">
        <f>IF(Table4[[#This Row],[Column22]]=0,"",Table4[Column22])</f>
        <v/>
      </c>
      <c r="Y25" t="str">
        <f>IF(Table4[[#This Row],[Column23]]=0,"",Table4[Column23])</f>
        <v/>
      </c>
      <c r="Z25" t="str">
        <f>IF(Table4[[#This Row],[Column24]]=0,"",Table4[Column24])</f>
        <v/>
      </c>
      <c r="AA25" t="str">
        <f>IF(Table4[[#This Row],[Column25]]=0,"",Table4[Column25])</f>
        <v/>
      </c>
      <c r="AB25" t="str">
        <f>IF(Table4[[#This Row],[Column26]]=0,"",Table4[Column26])</f>
        <v/>
      </c>
      <c r="AC25" t="str">
        <f>IF(Table4[[#This Row],[Column27]]=0,"",Table4[Column27])</f>
        <v/>
      </c>
      <c r="AD25" t="str">
        <f>IF(Table4[[#This Row],[Column28]]=0,"",Table4[Column28])</f>
        <v/>
      </c>
      <c r="AE25" t="str">
        <f>IF(Table4[[#This Row],[Column29]]=0,"",Table4[Column29])</f>
        <v/>
      </c>
      <c r="AF25" t="str">
        <f>IF(Table4[[#This Row],[Column30]]=0,"",Table4[Column30])</f>
        <v/>
      </c>
      <c r="AG25" t="str">
        <f>IF(Table4[[#This Row],[Column31]]=0,"",Table4[Column31])</f>
        <v/>
      </c>
      <c r="AH25" t="str">
        <f>IF(Table4[[#This Row],[Column32]]=0,"",Table4[Column32])</f>
        <v/>
      </c>
      <c r="AI25" t="str">
        <f>IF(Table4[[#This Row],[Column33]]=0,"",Table4[Column33])</f>
        <v/>
      </c>
      <c r="AJ25" t="str">
        <f>IF(Table4[[#This Row],[Column34]]=0,"",Table4[Column34])</f>
        <v/>
      </c>
      <c r="AK25" t="str">
        <f>IF(Table4[[#This Row],[Column35]]=0,"",Table4[Column35])</f>
        <v/>
      </c>
      <c r="AL25" t="str">
        <f>IF(Table4[[#This Row],[Column36]]=0,"",Table4[Column36])</f>
        <v/>
      </c>
      <c r="AM25" t="str">
        <f>IF(Table4[[#This Row],[Column37]]=0,"",Table4[Column37])</f>
        <v/>
      </c>
      <c r="AN25" t="str">
        <f>IF(Table4[[#This Row],[Column38]]=0,"",Table4[Column38])</f>
        <v/>
      </c>
      <c r="AO25" t="str">
        <f>IF(Table4[[#This Row],[Column39]]=0,"",Table4[Column39])</f>
        <v/>
      </c>
      <c r="AP25" t="str">
        <f>IF(Table4[[#This Row],[Column40]]=0,"",Table4[Column40])</f>
        <v/>
      </c>
      <c r="AQ25" t="str">
        <f>IF(Table4[[#This Row],[Column41]]=0,"",Table4[Column41])</f>
        <v/>
      </c>
      <c r="AR25" t="str">
        <f>IF(Table4[[#This Row],[Column42]]=0,"",Table4[Column42])</f>
        <v/>
      </c>
      <c r="AS25" t="str">
        <f>IF(Table4[[#This Row],[Column43]]=0,"",Table4[Column43])</f>
        <v/>
      </c>
      <c r="AT25" t="str">
        <f>IF(Table4[[#This Row],[Column44]]=0,"",Table4[Column44])</f>
        <v/>
      </c>
      <c r="AU25" t="str">
        <f>IF(Table4[[#This Row],[Column45]]=0,"",Table4[Column45])</f>
        <v/>
      </c>
      <c r="AV25" t="str">
        <f>IF(Table4[[#This Row],[Column46]]=0,"",Table4[Column46])</f>
        <v/>
      </c>
      <c r="AW25" t="str">
        <f>IF(Table4[[#This Row],[Column47]]=0,"",Table4[Column47])</f>
        <v/>
      </c>
      <c r="AX25" t="str">
        <f>IF(Table4[[#This Row],[Column48]]=0,"",Table4[Column48])</f>
        <v/>
      </c>
      <c r="AY25" t="str">
        <f>IF(Table4[[#This Row],[Column49]]=0,"",Table4[Column49])</f>
        <v/>
      </c>
      <c r="AZ25" t="str">
        <f>IF(Table4[[#This Row],[Column50]]=0,"",Table4[Column50])</f>
        <v/>
      </c>
      <c r="BA25" t="str">
        <f>IF(Table4[[#This Row],[Column51]]=0,"",Table4[Column51])</f>
        <v/>
      </c>
      <c r="BB25" t="str">
        <f>IF(Table4[[#This Row],[Column52]]=0,"",Table4[Column52])</f>
        <v/>
      </c>
      <c r="BC25" t="str">
        <f>IF(Table4[[#This Row],[Column53]]=0,"",Table4[Column53])</f>
        <v/>
      </c>
      <c r="BD25" t="str">
        <f>IF(Table4[[#This Row],[Column54]]=0,"",Table4[Column54])</f>
        <v/>
      </c>
      <c r="BE25" t="str">
        <f>IF(Table4[[#This Row],[Column55]]=0,"",Table4[Column55])</f>
        <v/>
      </c>
      <c r="BF25" t="str">
        <f>IF(Table4[[#This Row],[Column56]]=0,"",Table4[Column56])</f>
        <v/>
      </c>
      <c r="BG25" t="str">
        <f>IF(Table4[[#This Row],[Column57]]=0,"",Table4[Column57])</f>
        <v/>
      </c>
      <c r="BH25" t="str">
        <f>IF(Table4[[#This Row],[Column58]]=0,"",Table4[Column58])</f>
        <v/>
      </c>
      <c r="BI25" t="str">
        <f>IF(Table4[[#This Row],[Column59]]=0,"",Table4[Column59])</f>
        <v/>
      </c>
      <c r="BJ25" t="str">
        <f>IF(Table4[[#This Row],[Column60]]=0,"",Table4[Column60])</f>
        <v/>
      </c>
      <c r="BK25" t="str">
        <f>IF(Table4[[#This Row],[Column61]]=0,"",Table4[Column61])</f>
        <v/>
      </c>
      <c r="BL25" t="str">
        <f>IF(Table4[[#This Row],[Column62]]=0,"",Table4[Column62])</f>
        <v/>
      </c>
      <c r="BM25" t="str">
        <f>IF(Table4[[#This Row],[Column63]]=0,"",Table4[Column63])</f>
        <v/>
      </c>
      <c r="BN25" t="str">
        <f>IF(Table4[[#This Row],[Column64]]=0,"",Table4[Column64])</f>
        <v/>
      </c>
      <c r="BO25" t="str">
        <f>IF(Table4[[#This Row],[Column65]]=0,"",Table4[Column65])</f>
        <v/>
      </c>
      <c r="BP25" t="str">
        <f>IF(Table4[[#This Row],[Column66]]=0,"",Table4[Column66])</f>
        <v/>
      </c>
      <c r="BQ25" t="str">
        <f>IF(Table4[[#This Row],[Column67]]=0,"",Table4[Column67])</f>
        <v/>
      </c>
      <c r="BR25" t="str">
        <f>IF(Table4[[#This Row],[Column68]]=0,"",Table4[Column68])</f>
        <v/>
      </c>
      <c r="BS25" t="str">
        <f>IF(Table4[[#This Row],[Column69]]=0,"",Table4[Column69])</f>
        <v/>
      </c>
      <c r="BT25" t="str">
        <f>IF(Table4[[#This Row],[Column70]]=0,"",Table4[Column70])</f>
        <v/>
      </c>
      <c r="BU25" t="str">
        <f>IF(Table4[[#This Row],[Column71]]=0,"",Table4[Column71])</f>
        <v/>
      </c>
      <c r="BV25" t="str">
        <f>IF(Table4[[#This Row],[Column72]]=0,"",Table4[Column72])</f>
        <v/>
      </c>
      <c r="BW25" t="str">
        <f>IF(Table4[[#This Row],[Column73]]=0,"",Table4[Column73])</f>
        <v/>
      </c>
      <c r="BX25" t="str">
        <f>IF(Table4[[#This Row],[Column74]]=0,"",Table4[Column74])</f>
        <v/>
      </c>
      <c r="BY25" t="str">
        <f>IF(Table4[[#This Row],[Column75]]=0,"",Table4[Column75])</f>
        <v/>
      </c>
      <c r="BZ25" t="str">
        <f>IF(Table4[[#This Row],[Column76]]=0,"",Table4[Column76])</f>
        <v/>
      </c>
      <c r="CA25" t="str">
        <f>IF(Table4[[#This Row],[Column77]]=0,"",Table4[Column77])</f>
        <v/>
      </c>
      <c r="CB25" t="str">
        <f>IF(Table4[[#This Row],[Column78]]=0,"",Table4[Column78])</f>
        <v/>
      </c>
      <c r="CC25" t="str">
        <f>IF(Table4[[#This Row],[Column79]]=0,"",Table4[Column79])</f>
        <v/>
      </c>
      <c r="CD25" t="str">
        <f>IF(Table4[[#This Row],[Column80]]=0,"",Table4[Column80])</f>
        <v/>
      </c>
      <c r="CE25" t="str">
        <f>IF(Table4[[#This Row],[Column81]]=0,"",Table4[Column81])</f>
        <v/>
      </c>
      <c r="CF25" t="str">
        <f>IF(Table4[[#This Row],[Column82]]=0,"",Table4[Column82])</f>
        <v/>
      </c>
      <c r="CG25" t="str">
        <f>IF(Table4[[#This Row],[Column83]]=0,"",Table4[Column83])</f>
        <v/>
      </c>
      <c r="CH25" t="str">
        <f>IF(Table4[[#This Row],[Column84]]=0,"",Table4[Column84])</f>
        <v/>
      </c>
      <c r="CI25" t="str">
        <f>IF(Table4[[#This Row],[Column85]]=0,"",Table4[Column85])</f>
        <v/>
      </c>
      <c r="CJ25" t="str">
        <f>IF(Table4[[#This Row],[Column86]]=0,"",Table4[Column86])</f>
        <v/>
      </c>
      <c r="CK25" t="str">
        <f>IF(Table4[[#This Row],[Column87]]=0,"",Table4[Column87])</f>
        <v/>
      </c>
      <c r="CL25" t="str">
        <f>IF(Table4[[#This Row],[Column88]]=0,"",Table4[Column88])</f>
        <v/>
      </c>
      <c r="CM25" t="str">
        <f>IF(Table4[[#This Row],[Column89]]=0,"",Table4[Column89])</f>
        <v/>
      </c>
      <c r="CN25" t="str">
        <f>IF(Table4[[#This Row],[Column90]]=0,"",Table4[Column90])</f>
        <v/>
      </c>
      <c r="CO25" t="str">
        <f>IF(Table4[[#This Row],[Column91]]=0,"",Table4[Column91])</f>
        <v/>
      </c>
      <c r="CP25" t="str">
        <f>IF(Table4[[#This Row],[Column92]]=0,"",Table4[Column92])</f>
        <v/>
      </c>
      <c r="CQ25" t="str">
        <f>IF(Table4[[#This Row],[Column93]]=0,"",Table4[Column93])</f>
        <v/>
      </c>
      <c r="CR25" t="str">
        <f>IF(Table4[[#This Row],[Column94]]=0,"",Table4[Column94])</f>
        <v/>
      </c>
      <c r="CS25" t="str">
        <f>IF(Table4[[#This Row],[Column95]]=0,"",Table4[Column95])</f>
        <v/>
      </c>
      <c r="CT25" t="str">
        <f>IF(Table4[[#This Row],[Column96]]=0,"",Table4[Column96])</f>
        <v/>
      </c>
      <c r="CU25" t="str">
        <f>IF(Table4[[#This Row],[Column97]]=0,"",Table4[Column97])</f>
        <v/>
      </c>
      <c r="CV25" t="str">
        <f>IF(Table4[[#This Row],[Column98]]=0,"",Table4[Column98])</f>
        <v/>
      </c>
      <c r="CW25" t="str">
        <f>IF(Table4[[#This Row],[Column99]]=0,"",Table4[Column99])</f>
        <v/>
      </c>
      <c r="CX25" t="str">
        <f>IF(Table4[[#This Row],[Column100]]=0,"",Table4[Column100])</f>
        <v/>
      </c>
      <c r="CY25" t="str">
        <f>IF(Table4[[#This Row],[Column101]]=0,"",Table4[Column101])</f>
        <v/>
      </c>
      <c r="CZ25" t="str">
        <f>IF(Table4[[#This Row],[Column102]]=0,"",Table4[Column102])</f>
        <v/>
      </c>
      <c r="DA25" t="str">
        <f>IF(Table4[[#This Row],[Column103]]=0,"",Table4[Column103])</f>
        <v/>
      </c>
      <c r="DB25" t="str">
        <f>IF(Table4[[#This Row],[Column104]]=0,"",Table4[Column104])</f>
        <v/>
      </c>
      <c r="DC25" t="str">
        <f>IF(Table4[[#This Row],[Column105]]=0,"",Table4[Column105])</f>
        <v/>
      </c>
      <c r="DD25" t="str">
        <f>IF(Table4[[#This Row],[Column106]]=0,"",Table4[Column106])</f>
        <v/>
      </c>
      <c r="DE25" t="str">
        <f>IF(Table4[[#This Row],[Column107]]=0,"",Table4[Column107])</f>
        <v/>
      </c>
      <c r="DF25" t="str">
        <f>IF(Table4[[#This Row],[Column108]]=0,"",Table4[Column108])</f>
        <v/>
      </c>
      <c r="DG25" t="str">
        <f>IF(Table4[[#This Row],[Column109]]=0,"",Table4[Column109])</f>
        <v/>
      </c>
      <c r="DH25" t="str">
        <f>IF(Table4[[#This Row],[Column110]]=0,"",Table4[Column110])</f>
        <v/>
      </c>
      <c r="DI25" t="str">
        <f>IF(Table4[[#This Row],[Column111]]=0,"",Table4[Column111])</f>
        <v/>
      </c>
      <c r="DJ25" t="str">
        <f>IF(Table4[[#This Row],[Column112]]=0,"",Table4[Column112])</f>
        <v/>
      </c>
      <c r="DK25" t="str">
        <f>IF(Table4[[#This Row],[Column113]]=0,"",Table4[Column113])</f>
        <v/>
      </c>
      <c r="DL25" t="str">
        <f>IF(Table4[[#This Row],[Column114]]=0,"",Table4[Column114])</f>
        <v/>
      </c>
      <c r="DM25" t="str">
        <f>IF(Table4[[#This Row],[Column115]]=0,"",Table4[Column115])</f>
        <v/>
      </c>
      <c r="DN25" t="str">
        <f>IF(Table4[[#This Row],[Column116]]=0,"",Table4[Column116])</f>
        <v/>
      </c>
      <c r="DO25" t="str">
        <f>IF(Table4[[#This Row],[Column117]]=0,"",Table4[Column117])</f>
        <v/>
      </c>
      <c r="DP25" t="str">
        <f>IF(Table4[[#This Row],[Column118]]=0,"",Table4[Column118])</f>
        <v/>
      </c>
      <c r="DQ25" t="str">
        <f>IF(Table4[[#This Row],[Column119]]=0,"",Table4[Column119])</f>
        <v/>
      </c>
      <c r="DR25" t="str">
        <f>IF(Table4[[#This Row],[Column120]]=0,"",Table4[Column120])</f>
        <v/>
      </c>
      <c r="DS25" t="str">
        <f>IF(Table4[[#This Row],[Column121]]=0,"",Table4[Column121])</f>
        <v/>
      </c>
      <c r="DT25" t="str">
        <f>IF(Table4[[#This Row],[Column122]]=0,"",Table4[Column122])</f>
        <v/>
      </c>
      <c r="DU25" t="str">
        <f>IF(Table4[[#This Row],[Column123]]=0,"",Table4[Column123])</f>
        <v/>
      </c>
      <c r="DV25" t="str">
        <f>IF(Table4[[#This Row],[Column124]]=0,"",Table4[Column124])</f>
        <v/>
      </c>
      <c r="DW25" t="str">
        <f>IF(Table4[[#This Row],[Column125]]=0,"",Table4[Column125])</f>
        <v/>
      </c>
      <c r="DX25" t="str">
        <f>IF(Table4[[#This Row],[Column126]]=0,"",Table4[Column126])</f>
        <v/>
      </c>
      <c r="DY25" t="str">
        <f>IF(Table4[[#This Row],[Column127]]=0,"",Table4[Column127])</f>
        <v/>
      </c>
      <c r="DZ25" t="str">
        <f>IF(Table4[[#This Row],[Column128]]=0,"",Table4[Column128])</f>
        <v/>
      </c>
      <c r="EA25" t="str">
        <f>IF(Table4[[#This Row],[Column129]]=0,"",Table4[Column129])</f>
        <v/>
      </c>
      <c r="EB25" t="str">
        <f>IF(Table4[[#This Row],[Column130]]=0,"",Table4[Column130])</f>
        <v/>
      </c>
      <c r="EC25" t="str">
        <f>IF(Table4[[#This Row],[Column131]]=0,"",Table4[Column131])</f>
        <v/>
      </c>
      <c r="ED25" t="str">
        <f>IF(Table4[[#This Row],[Column132]]=0,"",Table4[Column132])</f>
        <v/>
      </c>
      <c r="EE25" t="str">
        <f>IF(Table4[[#This Row],[Column133]]=0,"",Table4[Column133])</f>
        <v/>
      </c>
      <c r="EF25" t="str">
        <f>IF(Table4[[#This Row],[Column134]]=0,"",Table4[Column134])</f>
        <v/>
      </c>
      <c r="EG25" t="str">
        <f>IF(Table4[[#This Row],[Column135]]=0,"",Table4[Column135])</f>
        <v/>
      </c>
      <c r="EH25" t="str">
        <f>IF(Table4[[#This Row],[Column136]]=0,"",Table4[Column136])</f>
        <v/>
      </c>
      <c r="EI25" t="str">
        <f>IF(Table4[[#This Row],[Column137]]=0,"",Table4[Column137])</f>
        <v/>
      </c>
      <c r="EJ25" t="str">
        <f>IF(Table4[[#This Row],[Column138]]=0,"",Table4[Column138])</f>
        <v/>
      </c>
      <c r="EK25" t="str">
        <f>IF(Table4[[#This Row],[Column139]]=0,"",Table4[Column139])</f>
        <v/>
      </c>
      <c r="EL25" t="str">
        <f>IF(Table4[[#This Row],[Column140]]=0,"",Table4[Column140])</f>
        <v/>
      </c>
      <c r="EM25" t="str">
        <f>IF(Table4[[#This Row],[Column141]]=0,"",Table4[Column141])</f>
        <v/>
      </c>
      <c r="EN25" t="str">
        <f>IF(Table4[[#This Row],[Column142]]=0,"",Table4[Column142])</f>
        <v/>
      </c>
      <c r="EO25" t="str">
        <f>IF(Table4[[#This Row],[Column143]]=0,"",Table4[Column143])</f>
        <v/>
      </c>
      <c r="EP25" t="str">
        <f>IF(Table4[[#This Row],[Column144]]=0,"",Table4[Column144])</f>
        <v/>
      </c>
      <c r="EQ25" t="str">
        <f>IF(Table4[[#This Row],[Column145]]=0,"",Table4[Column145])</f>
        <v/>
      </c>
      <c r="ER25" t="str">
        <f>IF(Table4[[#This Row],[Column146]]=0,"",Table4[Column146])</f>
        <v/>
      </c>
      <c r="ES25" t="str">
        <f>IF(Table4[[#This Row],[Column147]]=0,"",Table4[Column147])</f>
        <v/>
      </c>
      <c r="ET25" t="str">
        <f>IF(Table4[[#This Row],[Column148]]=0,"",Table4[Column148])</f>
        <v/>
      </c>
      <c r="EU25" t="str">
        <f>IF(Table4[[#This Row],[Column149]]=0,"",Table4[Column149])</f>
        <v/>
      </c>
      <c r="EV25" t="str">
        <f>IF(Table4[[#This Row],[Column150]]=0,"",Table4[Column150])</f>
        <v/>
      </c>
      <c r="EW25" t="str">
        <f>IF(Table4[[#This Row],[Column151]]=0,"",Table4[Column151])</f>
        <v/>
      </c>
      <c r="EX25" t="str">
        <f>IF(Table4[[#This Row],[Column152]]=0,"",Table4[Column152])</f>
        <v/>
      </c>
      <c r="EY25" t="str">
        <f>IF(Table4[[#This Row],[Column153]]=0,"",Table4[Column153])</f>
        <v/>
      </c>
      <c r="EZ25" t="str">
        <f>IF(Table4[[#This Row],[Column154]]=0,"",Table4[Column154])</f>
        <v/>
      </c>
      <c r="FA25" t="str">
        <f>IF(Table4[[#This Row],[Column155]]=0,"",Table4[Column155])</f>
        <v/>
      </c>
      <c r="FB25" t="str">
        <f>IF(Table4[[#This Row],[Column156]]=0,"",Table4[Column156])</f>
        <v/>
      </c>
      <c r="FC25" t="str">
        <f>IF(Table4[[#This Row],[Column157]]=0,"",Table4[Column157])</f>
        <v/>
      </c>
      <c r="FD25" t="str">
        <f>IF(Table4[[#This Row],[Column158]]=0,"",Table4[Column158])</f>
        <v/>
      </c>
      <c r="FE25" t="str">
        <f>IF(Table4[[#This Row],[Column159]]=0,"",Table4[Column159])</f>
        <v/>
      </c>
      <c r="FF25" t="str">
        <f>IF(Table4[[#This Row],[Column160]]=0,"",Table4[Column160])</f>
        <v/>
      </c>
      <c r="FG25" t="str">
        <f>IF(Table4[[#This Row],[Column161]]=0,"",Table4[Column161])</f>
        <v/>
      </c>
      <c r="FH25" t="str">
        <f>IF(Table4[[#This Row],[Column162]]=0,"",Table4[Column162])</f>
        <v/>
      </c>
      <c r="FI25" t="str">
        <f>IF(Table4[[#This Row],[Column163]]=0,"",Table4[Column163])</f>
        <v/>
      </c>
      <c r="FJ25" t="str">
        <f>IF(Table4[[#This Row],[Column164]]=0,"",Table4[Column164])</f>
        <v/>
      </c>
      <c r="FK25" t="str">
        <f>IF(Table4[[#This Row],[Column165]]=0,"",Table4[Column165])</f>
        <v/>
      </c>
      <c r="FL25" t="str">
        <f>IF(Table4[[#This Row],[Column166]]=0,"",Table4[Column166])</f>
        <v/>
      </c>
      <c r="FM25" t="str">
        <f>IF(Table4[[#This Row],[Column167]]=0,"",Table4[Column167])</f>
        <v/>
      </c>
      <c r="FN25" t="str">
        <f>IF(Table4[[#This Row],[Column168]]=0,"",Table4[Column168])</f>
        <v/>
      </c>
      <c r="FO25" t="str">
        <f>IF(Table4[[#This Row],[Column169]]=0,"",Table4[Column169])</f>
        <v/>
      </c>
      <c r="FP25" t="str">
        <f>IF(Table4[[#This Row],[Column170]]=0,"",Table4[Column170])</f>
        <v/>
      </c>
      <c r="FQ25" t="str">
        <f>IF(Table4[[#This Row],[Column171]]=0,"",Table4[Column171])</f>
        <v/>
      </c>
      <c r="FR25" t="str">
        <f>IF(Table4[[#This Row],[Column172]]=0,"",Table4[Column172])</f>
        <v/>
      </c>
      <c r="FS25" t="str">
        <f>IF(Table4[[#This Row],[Column173]]=0,"",Table4[Column173])</f>
        <v/>
      </c>
      <c r="FT25" t="str">
        <f>IF(Table4[[#This Row],[Column174]]=0,"",Table4[Column174])</f>
        <v/>
      </c>
      <c r="FU25" t="str">
        <f>IF(Table4[[#This Row],[Column175]]=0,"",Table4[Column175])</f>
        <v/>
      </c>
      <c r="FV25" t="str">
        <f>IF(Table4[[#This Row],[Column176]]=0,"",Table4[Column176])</f>
        <v/>
      </c>
      <c r="FW25" t="str">
        <f>IF(Table4[[#This Row],[Column177]]=0,"",Table4[Column177])</f>
        <v/>
      </c>
      <c r="FX25" t="str">
        <f>IF(Table4[[#This Row],[Column178]]=0,"",Table4[Column178])</f>
        <v/>
      </c>
      <c r="FY25" t="str">
        <f>IF(Table4[[#This Row],[Column179]]=0,"",Table4[Column179])</f>
        <v/>
      </c>
      <c r="FZ25" t="str">
        <f>IF(Table4[[#This Row],[Column180]]=0,"",Table4[Column180])</f>
        <v/>
      </c>
      <c r="GA25" t="str">
        <f>IF(Table4[[#This Row],[Column181]]=0,"",Table4[Column181])</f>
        <v/>
      </c>
      <c r="GB25" t="str">
        <f>IF(Table4[[#This Row],[Column182]]=0,"",Table4[Column182])</f>
        <v/>
      </c>
      <c r="GC25" t="str">
        <f>IF(Table4[[#This Row],[Column183]]=0,"",Table4[Column183])</f>
        <v/>
      </c>
      <c r="GD25" t="str">
        <f>IF(Table4[[#This Row],[Column184]]=0,"",Table4[Column184])</f>
        <v/>
      </c>
      <c r="GE25" t="str">
        <f>IF(Table4[[#This Row],[Column185]]=0,"",Table4[Column185])</f>
        <v/>
      </c>
      <c r="GF25" t="str">
        <f>IF(Table4[[#This Row],[Column186]]=0,"",Table4[Column186])</f>
        <v/>
      </c>
      <c r="GG25" t="str">
        <f>IF(Table4[[#This Row],[Column187]]=0,"",Table4[Column187])</f>
        <v/>
      </c>
      <c r="GH25" t="str">
        <f>IF(Table4[[#This Row],[Column188]]=0,"",Table4[Column188])</f>
        <v/>
      </c>
      <c r="GI25" t="str">
        <f>IF(Table4[[#This Row],[Column189]]=0,"",Table4[Column189])</f>
        <v/>
      </c>
      <c r="GJ25" t="str">
        <f>IF(Table4[[#This Row],[Column190]]=0,"",Table4[Column190])</f>
        <v/>
      </c>
      <c r="GK25" t="str">
        <f>IF(Table4[[#This Row],[Column191]]=0,"",Table4[Column191])</f>
        <v/>
      </c>
      <c r="GL25" t="str">
        <f>IF(Table4[[#This Row],[Column192]]=0,"",Table4[Column192])</f>
        <v/>
      </c>
      <c r="GM25" t="str">
        <f>IF(Table4[[#This Row],[Column193]]=0,"",Table4[Column193])</f>
        <v/>
      </c>
      <c r="GN25" t="str">
        <f>IF(Table4[[#This Row],[Column194]]=0,"",Table4[Column194])</f>
        <v/>
      </c>
      <c r="GO25" t="str">
        <f>IF(Table4[[#This Row],[Column195]]=0,"",Table4[Column195])</f>
        <v/>
      </c>
      <c r="GP25" t="str">
        <f>IF(Table4[[#This Row],[Column196]]=0,"",Table4[Column196])</f>
        <v/>
      </c>
      <c r="GQ25" t="str">
        <f>IF(Table4[[#This Row],[Column197]]=0,"",Table4[Column197])</f>
        <v/>
      </c>
      <c r="GR25" t="str">
        <f>IF(Table4[[#This Row],[Column198]]=0,"",Table4[Column198])</f>
        <v/>
      </c>
      <c r="GS25" t="str">
        <f>IF(Table4[[#This Row],[Column199]]=0,"",Table4[Column199])</f>
        <v/>
      </c>
      <c r="GT25" t="str">
        <f>IF(Table4[[#This Row],[Column200]]=0,"",Table4[Column200])</f>
        <v/>
      </c>
      <c r="GU25" t="str">
        <f>IF(Table4[[#This Row],[Column201]]=0,"",Table4[Column201])</f>
        <v/>
      </c>
      <c r="GV25" t="str">
        <f>IF(Table4[[#This Row],[Column202]]=0,"",Table4[Column202])</f>
        <v/>
      </c>
      <c r="GW25" t="str">
        <f>IF(Table4[[#This Row],[Column203]]=0,"",Table4[Column203])</f>
        <v/>
      </c>
      <c r="GX25" t="str">
        <f>IF(Table4[[#This Row],[Conversions]]=0,"",Table4[Conversions])</f>
        <v/>
      </c>
      <c r="GY25" s="2" t="e">
        <f>Table434[[#This Row],[Conversions]]*B$2</f>
        <v>#VALUE!</v>
      </c>
      <c r="GZ25">
        <f>SUM(COUNTIF(Table434[[#This Row],[Path]:[Column203]],{"*e*","social"}))</f>
        <v>0</v>
      </c>
      <c r="HA25" t="e">
        <f t="array" ref="HA25">IF(LOOKUP(REPT("Z",255),IF(B25:GW25&lt;&gt;"",B25:GW25),B25:GW25)=A$2,1,0)</f>
        <v>#N/A</v>
      </c>
      <c r="HB25" t="e">
        <f t="array" ref="HB25">IF(LOOKUP(REPT("Z",255),IF(B25:GW25&lt;&gt;"",B25:GW25),B25:GW25)=A$3,1,0)</f>
        <v>#N/A</v>
      </c>
      <c r="HC25" t="e">
        <f t="array" ref="HC25">IF(LOOKUP(REPT("Z",255),IF(B25:GW25&lt;&gt;"",B25:GW25),B25:GW25)=A$4,1,0)</f>
        <v>#N/A</v>
      </c>
      <c r="HD25" t="e">
        <f t="array" ref="HD25">IF(LOOKUP(REPT("Z",255),IF(B25:GW25&lt;&gt;"",B25:GW25),B25:GW25)=A$5,1,0)</f>
        <v>#N/A</v>
      </c>
      <c r="HE25" t="e">
        <f t="array" ref="HE25">IF(LOOKUP(REPT("Z",255),IF(B25:GW25&lt;&gt;"",B25:GW25),B25:GW25)=A$6,1,0)</f>
        <v>#N/A</v>
      </c>
      <c r="HF25" t="e">
        <f t="array" ref="HF25">IF(LOOKUP(REPT("Z",255),IF(B25:GW25&lt;&gt;"",B25:GW25),B25:GW25)=A$7,1,0)</f>
        <v>#N/A</v>
      </c>
      <c r="HG25" s="1">
        <f>COUNTIF(Table434[[#This Row],[Path]:[Column203]],A$2)</f>
        <v>0</v>
      </c>
      <c r="HH25" s="1">
        <f>COUNTIF(Table434[[#This Row],[Path]:[Column203]],A$3)</f>
        <v>0</v>
      </c>
      <c r="HI25" s="1">
        <f>COUNTIF(Table434[[#This Row],[Path]:[Column203]],A$4)</f>
        <v>0</v>
      </c>
      <c r="HJ25" s="5">
        <f>COUNTIF(Table434[[#This Row],[Path]:[Column203]],A$5)</f>
        <v>0</v>
      </c>
      <c r="HK25" s="5">
        <f>COUNTIF(Table434[[#This Row],[Path]:[Column203]],A$6)</f>
        <v>0</v>
      </c>
      <c r="HL25" s="5">
        <f>COUNTIF(Table434[[#This Row],[Path]:[Column203]],A$7)</f>
        <v>0</v>
      </c>
      <c r="HM25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25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25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25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25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25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25" s="4" t="e">
        <f>Table434[[#This Row],[IncrementalOrganic Attribution Ratio]]*Table434[[#This Row],[Total Revenue]]</f>
        <v>#VALUE!</v>
      </c>
      <c r="HT25" s="4" t="e">
        <f>Table434[[#This Row],[BrandIntention Attribution Ratio]]*Table434[[#This Row],[Total Revenue]]</f>
        <v>#VALUE!</v>
      </c>
      <c r="HU25" s="4" t="e">
        <f>Table434[[#This Row],[Incrementalcpc Attribution Ratio]]*Table434[[#This Row],[Total Revenue]]</f>
        <v>#VALUE!</v>
      </c>
      <c r="HV25" s="4" t="e">
        <f>Table434[[#This Row],[Feeds Attribution Ratio]]*Table434[[#This Row],[Total Revenue]]</f>
        <v>#VALUE!</v>
      </c>
      <c r="HW25" s="4" t="e">
        <f>Table434[[#This Row],[Referrals Attribution Ratio]]*Table434[[#This Row],[Total Revenue]]</f>
        <v>#VALUE!</v>
      </c>
      <c r="HX25" s="4" t="e">
        <f>Table434[[#This Row],[Social Attribution Ratio]]*Table434[[#This Row],[Total Revenue]]</f>
        <v>#VALUE!</v>
      </c>
      <c r="HY25" s="18">
        <f>SUM(Table434[[#This Row],[IncrementalOrganic Attribution Ratio]:[Social Attribution Ratio]])</f>
        <v>0</v>
      </c>
    </row>
    <row r="26" spans="2:233" x14ac:dyDescent="0.25">
      <c r="B26" t="str">
        <f>IF(Table4[[#This Row],[Path]]=0,"",Table4[Path])</f>
        <v/>
      </c>
      <c r="C26" t="str">
        <f>IF(Table4[[#This Row],[Column1]]=0,"",Table4[Column1])</f>
        <v/>
      </c>
      <c r="D26" t="str">
        <f>IF(Table4[[#This Row],[Column2]]=0,"",Table4[Column2])</f>
        <v/>
      </c>
      <c r="E26" t="str">
        <f>IF(Table4[[#This Row],[Column3]]=0,"",Table4[Column3])</f>
        <v/>
      </c>
      <c r="F26" t="str">
        <f>IF(Table4[[#This Row],[Column4]]=0,"",Table4[Column4])</f>
        <v/>
      </c>
      <c r="G26" t="str">
        <f>IF(Table4[[#This Row],[Column5]]=0,"",Table4[Column5])</f>
        <v/>
      </c>
      <c r="H26" t="str">
        <f>IF(Table4[[#This Row],[Column6]]=0,"",Table4[Column6])</f>
        <v/>
      </c>
      <c r="I26" t="str">
        <f>IF(Table4[[#This Row],[Column7]]=0,"",Table4[Column7])</f>
        <v/>
      </c>
      <c r="J26" t="str">
        <f>IF(Table4[[#This Row],[Column8]]=0,"",Table4[Column8])</f>
        <v/>
      </c>
      <c r="K26" t="str">
        <f>IF(Table4[[#This Row],[Column9]]=0,"",Table4[Column9])</f>
        <v/>
      </c>
      <c r="L26" t="str">
        <f>IF(Table4[[#This Row],[Column10]]=0,"",Table4[Column10])</f>
        <v/>
      </c>
      <c r="M26" t="str">
        <f>IF(Table4[[#This Row],[Column11]]=0,"",Table4[Column11])</f>
        <v/>
      </c>
      <c r="N26" t="str">
        <f>IF(Table4[[#This Row],[Column12]]=0,"",Table4[Column12])</f>
        <v/>
      </c>
      <c r="O26" t="str">
        <f>IF(Table4[[#This Row],[Column13]]=0,"",Table4[Column13])</f>
        <v/>
      </c>
      <c r="P26" t="str">
        <f>IF(Table4[[#This Row],[Column14]]=0,"",Table4[Column14])</f>
        <v/>
      </c>
      <c r="Q26" t="str">
        <f>IF(Table4[[#This Row],[Column15]]=0,"",Table4[Column15])</f>
        <v/>
      </c>
      <c r="R26" t="str">
        <f>IF(Table4[[#This Row],[Column16]]=0,"",Table4[Column16])</f>
        <v/>
      </c>
      <c r="S26" t="str">
        <f>IF(Table4[[#This Row],[Column17]]=0,"",Table4[Column17])</f>
        <v/>
      </c>
      <c r="T26" t="str">
        <f>IF(Table4[[#This Row],[Column18]]=0,"",Table4[Column18])</f>
        <v/>
      </c>
      <c r="U26" t="str">
        <f>IF(Table4[[#This Row],[Column19]]=0,"",Table4[Column19])</f>
        <v/>
      </c>
      <c r="V26" t="str">
        <f>IF(Table4[[#This Row],[Column20]]=0,"",Table4[Column20])</f>
        <v/>
      </c>
      <c r="W26" t="str">
        <f>IF(Table4[[#This Row],[Column21]]=0,"",Table4[Column21])</f>
        <v/>
      </c>
      <c r="X26" t="str">
        <f>IF(Table4[[#This Row],[Column22]]=0,"",Table4[Column22])</f>
        <v/>
      </c>
      <c r="Y26" t="str">
        <f>IF(Table4[[#This Row],[Column23]]=0,"",Table4[Column23])</f>
        <v/>
      </c>
      <c r="Z26" t="str">
        <f>IF(Table4[[#This Row],[Column24]]=0,"",Table4[Column24])</f>
        <v/>
      </c>
      <c r="AA26" t="str">
        <f>IF(Table4[[#This Row],[Column25]]=0,"",Table4[Column25])</f>
        <v/>
      </c>
      <c r="AB26" t="str">
        <f>IF(Table4[[#This Row],[Column26]]=0,"",Table4[Column26])</f>
        <v/>
      </c>
      <c r="AC26" t="str">
        <f>IF(Table4[[#This Row],[Column27]]=0,"",Table4[Column27])</f>
        <v/>
      </c>
      <c r="AD26" t="str">
        <f>IF(Table4[[#This Row],[Column28]]=0,"",Table4[Column28])</f>
        <v/>
      </c>
      <c r="AE26" t="str">
        <f>IF(Table4[[#This Row],[Column29]]=0,"",Table4[Column29])</f>
        <v/>
      </c>
      <c r="AF26" t="str">
        <f>IF(Table4[[#This Row],[Column30]]=0,"",Table4[Column30])</f>
        <v/>
      </c>
      <c r="AG26" t="str">
        <f>IF(Table4[[#This Row],[Column31]]=0,"",Table4[Column31])</f>
        <v/>
      </c>
      <c r="AH26" t="str">
        <f>IF(Table4[[#This Row],[Column32]]=0,"",Table4[Column32])</f>
        <v/>
      </c>
      <c r="AI26" t="str">
        <f>IF(Table4[[#This Row],[Column33]]=0,"",Table4[Column33])</f>
        <v/>
      </c>
      <c r="AJ26" t="str">
        <f>IF(Table4[[#This Row],[Column34]]=0,"",Table4[Column34])</f>
        <v/>
      </c>
      <c r="AK26" t="str">
        <f>IF(Table4[[#This Row],[Column35]]=0,"",Table4[Column35])</f>
        <v/>
      </c>
      <c r="AL26" t="str">
        <f>IF(Table4[[#This Row],[Column36]]=0,"",Table4[Column36])</f>
        <v/>
      </c>
      <c r="AM26" t="str">
        <f>IF(Table4[[#This Row],[Column37]]=0,"",Table4[Column37])</f>
        <v/>
      </c>
      <c r="AN26" t="str">
        <f>IF(Table4[[#This Row],[Column38]]=0,"",Table4[Column38])</f>
        <v/>
      </c>
      <c r="AO26" t="str">
        <f>IF(Table4[[#This Row],[Column39]]=0,"",Table4[Column39])</f>
        <v/>
      </c>
      <c r="AP26" t="str">
        <f>IF(Table4[[#This Row],[Column40]]=0,"",Table4[Column40])</f>
        <v/>
      </c>
      <c r="AQ26" t="str">
        <f>IF(Table4[[#This Row],[Column41]]=0,"",Table4[Column41])</f>
        <v/>
      </c>
      <c r="AR26" t="str">
        <f>IF(Table4[[#This Row],[Column42]]=0,"",Table4[Column42])</f>
        <v/>
      </c>
      <c r="AS26" t="str">
        <f>IF(Table4[[#This Row],[Column43]]=0,"",Table4[Column43])</f>
        <v/>
      </c>
      <c r="AT26" t="str">
        <f>IF(Table4[[#This Row],[Column44]]=0,"",Table4[Column44])</f>
        <v/>
      </c>
      <c r="AU26" t="str">
        <f>IF(Table4[[#This Row],[Column45]]=0,"",Table4[Column45])</f>
        <v/>
      </c>
      <c r="AV26" t="str">
        <f>IF(Table4[[#This Row],[Column46]]=0,"",Table4[Column46])</f>
        <v/>
      </c>
      <c r="AW26" t="str">
        <f>IF(Table4[[#This Row],[Column47]]=0,"",Table4[Column47])</f>
        <v/>
      </c>
      <c r="AX26" t="str">
        <f>IF(Table4[[#This Row],[Column48]]=0,"",Table4[Column48])</f>
        <v/>
      </c>
      <c r="AY26" t="str">
        <f>IF(Table4[[#This Row],[Column49]]=0,"",Table4[Column49])</f>
        <v/>
      </c>
      <c r="AZ26" t="str">
        <f>IF(Table4[[#This Row],[Column50]]=0,"",Table4[Column50])</f>
        <v/>
      </c>
      <c r="BA26" t="str">
        <f>IF(Table4[[#This Row],[Column51]]=0,"",Table4[Column51])</f>
        <v/>
      </c>
      <c r="BB26" t="str">
        <f>IF(Table4[[#This Row],[Column52]]=0,"",Table4[Column52])</f>
        <v/>
      </c>
      <c r="BC26" t="str">
        <f>IF(Table4[[#This Row],[Column53]]=0,"",Table4[Column53])</f>
        <v/>
      </c>
      <c r="BD26" t="str">
        <f>IF(Table4[[#This Row],[Column54]]=0,"",Table4[Column54])</f>
        <v/>
      </c>
      <c r="BE26" t="str">
        <f>IF(Table4[[#This Row],[Column55]]=0,"",Table4[Column55])</f>
        <v/>
      </c>
      <c r="BF26" t="str">
        <f>IF(Table4[[#This Row],[Column56]]=0,"",Table4[Column56])</f>
        <v/>
      </c>
      <c r="BG26" t="str">
        <f>IF(Table4[[#This Row],[Column57]]=0,"",Table4[Column57])</f>
        <v/>
      </c>
      <c r="BH26" t="str">
        <f>IF(Table4[[#This Row],[Column58]]=0,"",Table4[Column58])</f>
        <v/>
      </c>
      <c r="BI26" t="str">
        <f>IF(Table4[[#This Row],[Column59]]=0,"",Table4[Column59])</f>
        <v/>
      </c>
      <c r="BJ26" t="str">
        <f>IF(Table4[[#This Row],[Column60]]=0,"",Table4[Column60])</f>
        <v/>
      </c>
      <c r="BK26" t="str">
        <f>IF(Table4[[#This Row],[Column61]]=0,"",Table4[Column61])</f>
        <v/>
      </c>
      <c r="BL26" t="str">
        <f>IF(Table4[[#This Row],[Column62]]=0,"",Table4[Column62])</f>
        <v/>
      </c>
      <c r="BM26" t="str">
        <f>IF(Table4[[#This Row],[Column63]]=0,"",Table4[Column63])</f>
        <v/>
      </c>
      <c r="BN26" t="str">
        <f>IF(Table4[[#This Row],[Column64]]=0,"",Table4[Column64])</f>
        <v/>
      </c>
      <c r="BO26" t="str">
        <f>IF(Table4[[#This Row],[Column65]]=0,"",Table4[Column65])</f>
        <v/>
      </c>
      <c r="BP26" t="str">
        <f>IF(Table4[[#This Row],[Column66]]=0,"",Table4[Column66])</f>
        <v/>
      </c>
      <c r="BQ26" t="str">
        <f>IF(Table4[[#This Row],[Column67]]=0,"",Table4[Column67])</f>
        <v/>
      </c>
      <c r="BR26" t="str">
        <f>IF(Table4[[#This Row],[Column68]]=0,"",Table4[Column68])</f>
        <v/>
      </c>
      <c r="BS26" t="str">
        <f>IF(Table4[[#This Row],[Column69]]=0,"",Table4[Column69])</f>
        <v/>
      </c>
      <c r="BT26" t="str">
        <f>IF(Table4[[#This Row],[Column70]]=0,"",Table4[Column70])</f>
        <v/>
      </c>
      <c r="BU26" t="str">
        <f>IF(Table4[[#This Row],[Column71]]=0,"",Table4[Column71])</f>
        <v/>
      </c>
      <c r="BV26" t="str">
        <f>IF(Table4[[#This Row],[Column72]]=0,"",Table4[Column72])</f>
        <v/>
      </c>
      <c r="BW26" t="str">
        <f>IF(Table4[[#This Row],[Column73]]=0,"",Table4[Column73])</f>
        <v/>
      </c>
      <c r="BX26" t="str">
        <f>IF(Table4[[#This Row],[Column74]]=0,"",Table4[Column74])</f>
        <v/>
      </c>
      <c r="BY26" t="str">
        <f>IF(Table4[[#This Row],[Column75]]=0,"",Table4[Column75])</f>
        <v/>
      </c>
      <c r="BZ26" t="str">
        <f>IF(Table4[[#This Row],[Column76]]=0,"",Table4[Column76])</f>
        <v/>
      </c>
      <c r="CA26" t="str">
        <f>IF(Table4[[#This Row],[Column77]]=0,"",Table4[Column77])</f>
        <v/>
      </c>
      <c r="CB26" t="str">
        <f>IF(Table4[[#This Row],[Column78]]=0,"",Table4[Column78])</f>
        <v/>
      </c>
      <c r="CC26" t="str">
        <f>IF(Table4[[#This Row],[Column79]]=0,"",Table4[Column79])</f>
        <v/>
      </c>
      <c r="CD26" t="str">
        <f>IF(Table4[[#This Row],[Column80]]=0,"",Table4[Column80])</f>
        <v/>
      </c>
      <c r="CE26" t="str">
        <f>IF(Table4[[#This Row],[Column81]]=0,"",Table4[Column81])</f>
        <v/>
      </c>
      <c r="CF26" t="str">
        <f>IF(Table4[[#This Row],[Column82]]=0,"",Table4[Column82])</f>
        <v/>
      </c>
      <c r="CG26" t="str">
        <f>IF(Table4[[#This Row],[Column83]]=0,"",Table4[Column83])</f>
        <v/>
      </c>
      <c r="CH26" t="str">
        <f>IF(Table4[[#This Row],[Column84]]=0,"",Table4[Column84])</f>
        <v/>
      </c>
      <c r="CI26" t="str">
        <f>IF(Table4[[#This Row],[Column85]]=0,"",Table4[Column85])</f>
        <v/>
      </c>
      <c r="CJ26" t="str">
        <f>IF(Table4[[#This Row],[Column86]]=0,"",Table4[Column86])</f>
        <v/>
      </c>
      <c r="CK26" t="str">
        <f>IF(Table4[[#This Row],[Column87]]=0,"",Table4[Column87])</f>
        <v/>
      </c>
      <c r="CL26" t="str">
        <f>IF(Table4[[#This Row],[Column88]]=0,"",Table4[Column88])</f>
        <v/>
      </c>
      <c r="CM26" t="str">
        <f>IF(Table4[[#This Row],[Column89]]=0,"",Table4[Column89])</f>
        <v/>
      </c>
      <c r="CN26" t="str">
        <f>IF(Table4[[#This Row],[Column90]]=0,"",Table4[Column90])</f>
        <v/>
      </c>
      <c r="CO26" t="str">
        <f>IF(Table4[[#This Row],[Column91]]=0,"",Table4[Column91])</f>
        <v/>
      </c>
      <c r="CP26" t="str">
        <f>IF(Table4[[#This Row],[Column92]]=0,"",Table4[Column92])</f>
        <v/>
      </c>
      <c r="CQ26" t="str">
        <f>IF(Table4[[#This Row],[Column93]]=0,"",Table4[Column93])</f>
        <v/>
      </c>
      <c r="CR26" t="str">
        <f>IF(Table4[[#This Row],[Column94]]=0,"",Table4[Column94])</f>
        <v/>
      </c>
      <c r="CS26" t="str">
        <f>IF(Table4[[#This Row],[Column95]]=0,"",Table4[Column95])</f>
        <v/>
      </c>
      <c r="CT26" t="str">
        <f>IF(Table4[[#This Row],[Column96]]=0,"",Table4[Column96])</f>
        <v/>
      </c>
      <c r="CU26" t="str">
        <f>IF(Table4[[#This Row],[Column97]]=0,"",Table4[Column97])</f>
        <v/>
      </c>
      <c r="CV26" t="str">
        <f>IF(Table4[[#This Row],[Column98]]=0,"",Table4[Column98])</f>
        <v/>
      </c>
      <c r="CW26" t="str">
        <f>IF(Table4[[#This Row],[Column99]]=0,"",Table4[Column99])</f>
        <v/>
      </c>
      <c r="CX26" t="str">
        <f>IF(Table4[[#This Row],[Column100]]=0,"",Table4[Column100])</f>
        <v/>
      </c>
      <c r="CY26" t="str">
        <f>IF(Table4[[#This Row],[Column101]]=0,"",Table4[Column101])</f>
        <v/>
      </c>
      <c r="CZ26" t="str">
        <f>IF(Table4[[#This Row],[Column102]]=0,"",Table4[Column102])</f>
        <v/>
      </c>
      <c r="DA26" t="str">
        <f>IF(Table4[[#This Row],[Column103]]=0,"",Table4[Column103])</f>
        <v/>
      </c>
      <c r="DB26" t="str">
        <f>IF(Table4[[#This Row],[Column104]]=0,"",Table4[Column104])</f>
        <v/>
      </c>
      <c r="DC26" t="str">
        <f>IF(Table4[[#This Row],[Column105]]=0,"",Table4[Column105])</f>
        <v/>
      </c>
      <c r="DD26" t="str">
        <f>IF(Table4[[#This Row],[Column106]]=0,"",Table4[Column106])</f>
        <v/>
      </c>
      <c r="DE26" t="str">
        <f>IF(Table4[[#This Row],[Column107]]=0,"",Table4[Column107])</f>
        <v/>
      </c>
      <c r="DF26" t="str">
        <f>IF(Table4[[#This Row],[Column108]]=0,"",Table4[Column108])</f>
        <v/>
      </c>
      <c r="DG26" t="str">
        <f>IF(Table4[[#This Row],[Column109]]=0,"",Table4[Column109])</f>
        <v/>
      </c>
      <c r="DH26" t="str">
        <f>IF(Table4[[#This Row],[Column110]]=0,"",Table4[Column110])</f>
        <v/>
      </c>
      <c r="DI26" t="str">
        <f>IF(Table4[[#This Row],[Column111]]=0,"",Table4[Column111])</f>
        <v/>
      </c>
      <c r="DJ26" t="str">
        <f>IF(Table4[[#This Row],[Column112]]=0,"",Table4[Column112])</f>
        <v/>
      </c>
      <c r="DK26" t="str">
        <f>IF(Table4[[#This Row],[Column113]]=0,"",Table4[Column113])</f>
        <v/>
      </c>
      <c r="DL26" t="str">
        <f>IF(Table4[[#This Row],[Column114]]=0,"",Table4[Column114])</f>
        <v/>
      </c>
      <c r="DM26" t="str">
        <f>IF(Table4[[#This Row],[Column115]]=0,"",Table4[Column115])</f>
        <v/>
      </c>
      <c r="DN26" t="str">
        <f>IF(Table4[[#This Row],[Column116]]=0,"",Table4[Column116])</f>
        <v/>
      </c>
      <c r="DO26" t="str">
        <f>IF(Table4[[#This Row],[Column117]]=0,"",Table4[Column117])</f>
        <v/>
      </c>
      <c r="DP26" t="str">
        <f>IF(Table4[[#This Row],[Column118]]=0,"",Table4[Column118])</f>
        <v/>
      </c>
      <c r="DQ26" t="str">
        <f>IF(Table4[[#This Row],[Column119]]=0,"",Table4[Column119])</f>
        <v/>
      </c>
      <c r="DR26" t="str">
        <f>IF(Table4[[#This Row],[Column120]]=0,"",Table4[Column120])</f>
        <v/>
      </c>
      <c r="DS26" t="str">
        <f>IF(Table4[[#This Row],[Column121]]=0,"",Table4[Column121])</f>
        <v/>
      </c>
      <c r="DT26" t="str">
        <f>IF(Table4[[#This Row],[Column122]]=0,"",Table4[Column122])</f>
        <v/>
      </c>
      <c r="DU26" t="str">
        <f>IF(Table4[[#This Row],[Column123]]=0,"",Table4[Column123])</f>
        <v/>
      </c>
      <c r="DV26" t="str">
        <f>IF(Table4[[#This Row],[Column124]]=0,"",Table4[Column124])</f>
        <v/>
      </c>
      <c r="DW26" t="str">
        <f>IF(Table4[[#This Row],[Column125]]=0,"",Table4[Column125])</f>
        <v/>
      </c>
      <c r="DX26" t="str">
        <f>IF(Table4[[#This Row],[Column126]]=0,"",Table4[Column126])</f>
        <v/>
      </c>
      <c r="DY26" t="str">
        <f>IF(Table4[[#This Row],[Column127]]=0,"",Table4[Column127])</f>
        <v/>
      </c>
      <c r="DZ26" t="str">
        <f>IF(Table4[[#This Row],[Column128]]=0,"",Table4[Column128])</f>
        <v/>
      </c>
      <c r="EA26" t="str">
        <f>IF(Table4[[#This Row],[Column129]]=0,"",Table4[Column129])</f>
        <v/>
      </c>
      <c r="EB26" t="str">
        <f>IF(Table4[[#This Row],[Column130]]=0,"",Table4[Column130])</f>
        <v/>
      </c>
      <c r="EC26" t="str">
        <f>IF(Table4[[#This Row],[Column131]]=0,"",Table4[Column131])</f>
        <v/>
      </c>
      <c r="ED26" t="str">
        <f>IF(Table4[[#This Row],[Column132]]=0,"",Table4[Column132])</f>
        <v/>
      </c>
      <c r="EE26" t="str">
        <f>IF(Table4[[#This Row],[Column133]]=0,"",Table4[Column133])</f>
        <v/>
      </c>
      <c r="EF26" t="str">
        <f>IF(Table4[[#This Row],[Column134]]=0,"",Table4[Column134])</f>
        <v/>
      </c>
      <c r="EG26" t="str">
        <f>IF(Table4[[#This Row],[Column135]]=0,"",Table4[Column135])</f>
        <v/>
      </c>
      <c r="EH26" t="str">
        <f>IF(Table4[[#This Row],[Column136]]=0,"",Table4[Column136])</f>
        <v/>
      </c>
      <c r="EI26" t="str">
        <f>IF(Table4[[#This Row],[Column137]]=0,"",Table4[Column137])</f>
        <v/>
      </c>
      <c r="EJ26" t="str">
        <f>IF(Table4[[#This Row],[Column138]]=0,"",Table4[Column138])</f>
        <v/>
      </c>
      <c r="EK26" t="str">
        <f>IF(Table4[[#This Row],[Column139]]=0,"",Table4[Column139])</f>
        <v/>
      </c>
      <c r="EL26" t="str">
        <f>IF(Table4[[#This Row],[Column140]]=0,"",Table4[Column140])</f>
        <v/>
      </c>
      <c r="EM26" t="str">
        <f>IF(Table4[[#This Row],[Column141]]=0,"",Table4[Column141])</f>
        <v/>
      </c>
      <c r="EN26" t="str">
        <f>IF(Table4[[#This Row],[Column142]]=0,"",Table4[Column142])</f>
        <v/>
      </c>
      <c r="EO26" t="str">
        <f>IF(Table4[[#This Row],[Column143]]=0,"",Table4[Column143])</f>
        <v/>
      </c>
      <c r="EP26" t="str">
        <f>IF(Table4[[#This Row],[Column144]]=0,"",Table4[Column144])</f>
        <v/>
      </c>
      <c r="EQ26" t="str">
        <f>IF(Table4[[#This Row],[Column145]]=0,"",Table4[Column145])</f>
        <v/>
      </c>
      <c r="ER26" t="str">
        <f>IF(Table4[[#This Row],[Column146]]=0,"",Table4[Column146])</f>
        <v/>
      </c>
      <c r="ES26" t="str">
        <f>IF(Table4[[#This Row],[Column147]]=0,"",Table4[Column147])</f>
        <v/>
      </c>
      <c r="ET26" t="str">
        <f>IF(Table4[[#This Row],[Column148]]=0,"",Table4[Column148])</f>
        <v/>
      </c>
      <c r="EU26" t="str">
        <f>IF(Table4[[#This Row],[Column149]]=0,"",Table4[Column149])</f>
        <v/>
      </c>
      <c r="EV26" t="str">
        <f>IF(Table4[[#This Row],[Column150]]=0,"",Table4[Column150])</f>
        <v/>
      </c>
      <c r="EW26" t="str">
        <f>IF(Table4[[#This Row],[Column151]]=0,"",Table4[Column151])</f>
        <v/>
      </c>
      <c r="EX26" t="str">
        <f>IF(Table4[[#This Row],[Column152]]=0,"",Table4[Column152])</f>
        <v/>
      </c>
      <c r="EY26" t="str">
        <f>IF(Table4[[#This Row],[Column153]]=0,"",Table4[Column153])</f>
        <v/>
      </c>
      <c r="EZ26" t="str">
        <f>IF(Table4[[#This Row],[Column154]]=0,"",Table4[Column154])</f>
        <v/>
      </c>
      <c r="FA26" t="str">
        <f>IF(Table4[[#This Row],[Column155]]=0,"",Table4[Column155])</f>
        <v/>
      </c>
      <c r="FB26" t="str">
        <f>IF(Table4[[#This Row],[Column156]]=0,"",Table4[Column156])</f>
        <v/>
      </c>
      <c r="FC26" t="str">
        <f>IF(Table4[[#This Row],[Column157]]=0,"",Table4[Column157])</f>
        <v/>
      </c>
      <c r="FD26" t="str">
        <f>IF(Table4[[#This Row],[Column158]]=0,"",Table4[Column158])</f>
        <v/>
      </c>
      <c r="FE26" t="str">
        <f>IF(Table4[[#This Row],[Column159]]=0,"",Table4[Column159])</f>
        <v/>
      </c>
      <c r="FF26" t="str">
        <f>IF(Table4[[#This Row],[Column160]]=0,"",Table4[Column160])</f>
        <v/>
      </c>
      <c r="FG26" t="str">
        <f>IF(Table4[[#This Row],[Column161]]=0,"",Table4[Column161])</f>
        <v/>
      </c>
      <c r="FH26" t="str">
        <f>IF(Table4[[#This Row],[Column162]]=0,"",Table4[Column162])</f>
        <v/>
      </c>
      <c r="FI26" t="str">
        <f>IF(Table4[[#This Row],[Column163]]=0,"",Table4[Column163])</f>
        <v/>
      </c>
      <c r="FJ26" t="str">
        <f>IF(Table4[[#This Row],[Column164]]=0,"",Table4[Column164])</f>
        <v/>
      </c>
      <c r="FK26" t="str">
        <f>IF(Table4[[#This Row],[Column165]]=0,"",Table4[Column165])</f>
        <v/>
      </c>
      <c r="FL26" t="str">
        <f>IF(Table4[[#This Row],[Column166]]=0,"",Table4[Column166])</f>
        <v/>
      </c>
      <c r="FM26" t="str">
        <f>IF(Table4[[#This Row],[Column167]]=0,"",Table4[Column167])</f>
        <v/>
      </c>
      <c r="FN26" t="str">
        <f>IF(Table4[[#This Row],[Column168]]=0,"",Table4[Column168])</f>
        <v/>
      </c>
      <c r="FO26" t="str">
        <f>IF(Table4[[#This Row],[Column169]]=0,"",Table4[Column169])</f>
        <v/>
      </c>
      <c r="FP26" t="str">
        <f>IF(Table4[[#This Row],[Column170]]=0,"",Table4[Column170])</f>
        <v/>
      </c>
      <c r="FQ26" t="str">
        <f>IF(Table4[[#This Row],[Column171]]=0,"",Table4[Column171])</f>
        <v/>
      </c>
      <c r="FR26" t="str">
        <f>IF(Table4[[#This Row],[Column172]]=0,"",Table4[Column172])</f>
        <v/>
      </c>
      <c r="FS26" t="str">
        <f>IF(Table4[[#This Row],[Column173]]=0,"",Table4[Column173])</f>
        <v/>
      </c>
      <c r="FT26" t="str">
        <f>IF(Table4[[#This Row],[Column174]]=0,"",Table4[Column174])</f>
        <v/>
      </c>
      <c r="FU26" t="str">
        <f>IF(Table4[[#This Row],[Column175]]=0,"",Table4[Column175])</f>
        <v/>
      </c>
      <c r="FV26" t="str">
        <f>IF(Table4[[#This Row],[Column176]]=0,"",Table4[Column176])</f>
        <v/>
      </c>
      <c r="FW26" t="str">
        <f>IF(Table4[[#This Row],[Column177]]=0,"",Table4[Column177])</f>
        <v/>
      </c>
      <c r="FX26" t="str">
        <f>IF(Table4[[#This Row],[Column178]]=0,"",Table4[Column178])</f>
        <v/>
      </c>
      <c r="FY26" t="str">
        <f>IF(Table4[[#This Row],[Column179]]=0,"",Table4[Column179])</f>
        <v/>
      </c>
      <c r="FZ26" t="str">
        <f>IF(Table4[[#This Row],[Column180]]=0,"",Table4[Column180])</f>
        <v/>
      </c>
      <c r="GA26" t="str">
        <f>IF(Table4[[#This Row],[Column181]]=0,"",Table4[Column181])</f>
        <v/>
      </c>
      <c r="GB26" t="str">
        <f>IF(Table4[[#This Row],[Column182]]=0,"",Table4[Column182])</f>
        <v/>
      </c>
      <c r="GC26" t="str">
        <f>IF(Table4[[#This Row],[Column183]]=0,"",Table4[Column183])</f>
        <v/>
      </c>
      <c r="GD26" t="str">
        <f>IF(Table4[[#This Row],[Column184]]=0,"",Table4[Column184])</f>
        <v/>
      </c>
      <c r="GE26" t="str">
        <f>IF(Table4[[#This Row],[Column185]]=0,"",Table4[Column185])</f>
        <v/>
      </c>
      <c r="GF26" t="str">
        <f>IF(Table4[[#This Row],[Column186]]=0,"",Table4[Column186])</f>
        <v/>
      </c>
      <c r="GG26" t="str">
        <f>IF(Table4[[#This Row],[Column187]]=0,"",Table4[Column187])</f>
        <v/>
      </c>
      <c r="GH26" t="str">
        <f>IF(Table4[[#This Row],[Column188]]=0,"",Table4[Column188])</f>
        <v/>
      </c>
      <c r="GI26" t="str">
        <f>IF(Table4[[#This Row],[Column189]]=0,"",Table4[Column189])</f>
        <v/>
      </c>
      <c r="GJ26" t="str">
        <f>IF(Table4[[#This Row],[Column190]]=0,"",Table4[Column190])</f>
        <v/>
      </c>
      <c r="GK26" t="str">
        <f>IF(Table4[[#This Row],[Column191]]=0,"",Table4[Column191])</f>
        <v/>
      </c>
      <c r="GL26" t="str">
        <f>IF(Table4[[#This Row],[Column192]]=0,"",Table4[Column192])</f>
        <v/>
      </c>
      <c r="GM26" t="str">
        <f>IF(Table4[[#This Row],[Column193]]=0,"",Table4[Column193])</f>
        <v/>
      </c>
      <c r="GN26" t="str">
        <f>IF(Table4[[#This Row],[Column194]]=0,"",Table4[Column194])</f>
        <v/>
      </c>
      <c r="GO26" t="str">
        <f>IF(Table4[[#This Row],[Column195]]=0,"",Table4[Column195])</f>
        <v/>
      </c>
      <c r="GP26" t="str">
        <f>IF(Table4[[#This Row],[Column196]]=0,"",Table4[Column196])</f>
        <v/>
      </c>
      <c r="GQ26" t="str">
        <f>IF(Table4[[#This Row],[Column197]]=0,"",Table4[Column197])</f>
        <v/>
      </c>
      <c r="GR26" t="str">
        <f>IF(Table4[[#This Row],[Column198]]=0,"",Table4[Column198])</f>
        <v/>
      </c>
      <c r="GS26" t="str">
        <f>IF(Table4[[#This Row],[Column199]]=0,"",Table4[Column199])</f>
        <v/>
      </c>
      <c r="GT26" t="str">
        <f>IF(Table4[[#This Row],[Column200]]=0,"",Table4[Column200])</f>
        <v/>
      </c>
      <c r="GU26" t="str">
        <f>IF(Table4[[#This Row],[Column201]]=0,"",Table4[Column201])</f>
        <v/>
      </c>
      <c r="GV26" t="str">
        <f>IF(Table4[[#This Row],[Column202]]=0,"",Table4[Column202])</f>
        <v/>
      </c>
      <c r="GW26" t="str">
        <f>IF(Table4[[#This Row],[Column203]]=0,"",Table4[Column203])</f>
        <v/>
      </c>
      <c r="GX26" t="str">
        <f>IF(Table4[[#This Row],[Conversions]]=0,"",Table4[Conversions])</f>
        <v/>
      </c>
      <c r="GY26" s="2" t="e">
        <f>Table434[[#This Row],[Conversions]]*B$2</f>
        <v>#VALUE!</v>
      </c>
      <c r="GZ26">
        <f>SUM(COUNTIF(Table434[[#This Row],[Path]:[Column203]],{"*e*","social"}))</f>
        <v>0</v>
      </c>
      <c r="HA26" t="e">
        <f t="array" ref="HA26">IF(LOOKUP(REPT("Z",255),IF(B26:GW26&lt;&gt;"",B26:GW26),B26:GW26)=A$2,1,0)</f>
        <v>#N/A</v>
      </c>
      <c r="HB26" t="e">
        <f t="array" ref="HB26">IF(LOOKUP(REPT("Z",255),IF(B26:GW26&lt;&gt;"",B26:GW26),B26:GW26)=A$3,1,0)</f>
        <v>#N/A</v>
      </c>
      <c r="HC26" t="e">
        <f t="array" ref="HC26">IF(LOOKUP(REPT("Z",255),IF(B26:GW26&lt;&gt;"",B26:GW26),B26:GW26)=A$4,1,0)</f>
        <v>#N/A</v>
      </c>
      <c r="HD26" t="e">
        <f t="array" ref="HD26">IF(LOOKUP(REPT("Z",255),IF(B26:GW26&lt;&gt;"",B26:GW26),B26:GW26)=A$5,1,0)</f>
        <v>#N/A</v>
      </c>
      <c r="HE26" t="e">
        <f t="array" ref="HE26">IF(LOOKUP(REPT("Z",255),IF(B26:GW26&lt;&gt;"",B26:GW26),B26:GW26)=A$6,1,0)</f>
        <v>#N/A</v>
      </c>
      <c r="HF26" t="e">
        <f t="array" ref="HF26">IF(LOOKUP(REPT("Z",255),IF(B26:GW26&lt;&gt;"",B26:GW26),B26:GW26)=A$7,1,0)</f>
        <v>#N/A</v>
      </c>
      <c r="HG26" s="1">
        <f>COUNTIF(Table434[[#This Row],[Path]:[Column203]],A$2)</f>
        <v>0</v>
      </c>
      <c r="HH26" s="1">
        <f>COUNTIF(Table434[[#This Row],[Path]:[Column203]],A$3)</f>
        <v>0</v>
      </c>
      <c r="HI26" s="1">
        <f>COUNTIF(Table434[[#This Row],[Path]:[Column203]],A$4)</f>
        <v>0</v>
      </c>
      <c r="HJ26" s="5">
        <f>COUNTIF(Table434[[#This Row],[Path]:[Column203]],A$5)</f>
        <v>0</v>
      </c>
      <c r="HK26" s="5">
        <f>COUNTIF(Table434[[#This Row],[Path]:[Column203]],A$6)</f>
        <v>0</v>
      </c>
      <c r="HL26" s="5">
        <f>COUNTIF(Table434[[#This Row],[Path]:[Column203]],A$7)</f>
        <v>0</v>
      </c>
      <c r="HM26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26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26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26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26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26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26" s="4" t="e">
        <f>Table434[[#This Row],[IncrementalOrganic Attribution Ratio]]*Table434[[#This Row],[Total Revenue]]</f>
        <v>#VALUE!</v>
      </c>
      <c r="HT26" s="4" t="e">
        <f>Table434[[#This Row],[BrandIntention Attribution Ratio]]*Table434[[#This Row],[Total Revenue]]</f>
        <v>#VALUE!</v>
      </c>
      <c r="HU26" s="4" t="e">
        <f>Table434[[#This Row],[Incrementalcpc Attribution Ratio]]*Table434[[#This Row],[Total Revenue]]</f>
        <v>#VALUE!</v>
      </c>
      <c r="HV26" s="4" t="e">
        <f>Table434[[#This Row],[Feeds Attribution Ratio]]*Table434[[#This Row],[Total Revenue]]</f>
        <v>#VALUE!</v>
      </c>
      <c r="HW26" s="4" t="e">
        <f>Table434[[#This Row],[Referrals Attribution Ratio]]*Table434[[#This Row],[Total Revenue]]</f>
        <v>#VALUE!</v>
      </c>
      <c r="HX26" s="4" t="e">
        <f>Table434[[#This Row],[Social Attribution Ratio]]*Table434[[#This Row],[Total Revenue]]</f>
        <v>#VALUE!</v>
      </c>
      <c r="HY26" s="18">
        <f>SUM(Table434[[#This Row],[IncrementalOrganic Attribution Ratio]:[Social Attribution Ratio]])</f>
        <v>0</v>
      </c>
    </row>
    <row r="27" spans="2:233" x14ac:dyDescent="0.25">
      <c r="B27" t="str">
        <f>IF(Table4[[#This Row],[Path]]=0,"",Table4[Path])</f>
        <v/>
      </c>
      <c r="C27" t="str">
        <f>IF(Table4[[#This Row],[Column1]]=0,"",Table4[Column1])</f>
        <v/>
      </c>
      <c r="D27" t="str">
        <f>IF(Table4[[#This Row],[Column2]]=0,"",Table4[Column2])</f>
        <v/>
      </c>
      <c r="E27" t="str">
        <f>IF(Table4[[#This Row],[Column3]]=0,"",Table4[Column3])</f>
        <v/>
      </c>
      <c r="F27" t="str">
        <f>IF(Table4[[#This Row],[Column4]]=0,"",Table4[Column4])</f>
        <v/>
      </c>
      <c r="G27" t="str">
        <f>IF(Table4[[#This Row],[Column5]]=0,"",Table4[Column5])</f>
        <v/>
      </c>
      <c r="H27" t="str">
        <f>IF(Table4[[#This Row],[Column6]]=0,"",Table4[Column6])</f>
        <v/>
      </c>
      <c r="I27" t="str">
        <f>IF(Table4[[#This Row],[Column7]]=0,"",Table4[Column7])</f>
        <v/>
      </c>
      <c r="J27" t="str">
        <f>IF(Table4[[#This Row],[Column8]]=0,"",Table4[Column8])</f>
        <v/>
      </c>
      <c r="K27" t="str">
        <f>IF(Table4[[#This Row],[Column9]]=0,"",Table4[Column9])</f>
        <v/>
      </c>
      <c r="L27" t="str">
        <f>IF(Table4[[#This Row],[Column10]]=0,"",Table4[Column10])</f>
        <v/>
      </c>
      <c r="M27" t="str">
        <f>IF(Table4[[#This Row],[Column11]]=0,"",Table4[Column11])</f>
        <v/>
      </c>
      <c r="N27" t="str">
        <f>IF(Table4[[#This Row],[Column12]]=0,"",Table4[Column12])</f>
        <v/>
      </c>
      <c r="O27" t="str">
        <f>IF(Table4[[#This Row],[Column13]]=0,"",Table4[Column13])</f>
        <v/>
      </c>
      <c r="P27" t="str">
        <f>IF(Table4[[#This Row],[Column14]]=0,"",Table4[Column14])</f>
        <v/>
      </c>
      <c r="Q27" t="str">
        <f>IF(Table4[[#This Row],[Column15]]=0,"",Table4[Column15])</f>
        <v/>
      </c>
      <c r="R27" t="str">
        <f>IF(Table4[[#This Row],[Column16]]=0,"",Table4[Column16])</f>
        <v/>
      </c>
      <c r="S27" t="str">
        <f>IF(Table4[[#This Row],[Column17]]=0,"",Table4[Column17])</f>
        <v/>
      </c>
      <c r="T27" t="str">
        <f>IF(Table4[[#This Row],[Column18]]=0,"",Table4[Column18])</f>
        <v/>
      </c>
      <c r="U27" t="str">
        <f>IF(Table4[[#This Row],[Column19]]=0,"",Table4[Column19])</f>
        <v/>
      </c>
      <c r="V27" t="str">
        <f>IF(Table4[[#This Row],[Column20]]=0,"",Table4[Column20])</f>
        <v/>
      </c>
      <c r="W27" t="str">
        <f>IF(Table4[[#This Row],[Column21]]=0,"",Table4[Column21])</f>
        <v/>
      </c>
      <c r="X27" t="str">
        <f>IF(Table4[[#This Row],[Column22]]=0,"",Table4[Column22])</f>
        <v/>
      </c>
      <c r="Y27" t="str">
        <f>IF(Table4[[#This Row],[Column23]]=0,"",Table4[Column23])</f>
        <v/>
      </c>
      <c r="Z27" t="str">
        <f>IF(Table4[[#This Row],[Column24]]=0,"",Table4[Column24])</f>
        <v/>
      </c>
      <c r="AA27" t="str">
        <f>IF(Table4[[#This Row],[Column25]]=0,"",Table4[Column25])</f>
        <v/>
      </c>
      <c r="AB27" t="str">
        <f>IF(Table4[[#This Row],[Column26]]=0,"",Table4[Column26])</f>
        <v/>
      </c>
      <c r="AC27" t="str">
        <f>IF(Table4[[#This Row],[Column27]]=0,"",Table4[Column27])</f>
        <v/>
      </c>
      <c r="AD27" t="str">
        <f>IF(Table4[[#This Row],[Column28]]=0,"",Table4[Column28])</f>
        <v/>
      </c>
      <c r="AE27" t="str">
        <f>IF(Table4[[#This Row],[Column29]]=0,"",Table4[Column29])</f>
        <v/>
      </c>
      <c r="AF27" t="str">
        <f>IF(Table4[[#This Row],[Column30]]=0,"",Table4[Column30])</f>
        <v/>
      </c>
      <c r="AG27" t="str">
        <f>IF(Table4[[#This Row],[Column31]]=0,"",Table4[Column31])</f>
        <v/>
      </c>
      <c r="AH27" t="str">
        <f>IF(Table4[[#This Row],[Column32]]=0,"",Table4[Column32])</f>
        <v/>
      </c>
      <c r="AI27" t="str">
        <f>IF(Table4[[#This Row],[Column33]]=0,"",Table4[Column33])</f>
        <v/>
      </c>
      <c r="AJ27" t="str">
        <f>IF(Table4[[#This Row],[Column34]]=0,"",Table4[Column34])</f>
        <v/>
      </c>
      <c r="AK27" t="str">
        <f>IF(Table4[[#This Row],[Column35]]=0,"",Table4[Column35])</f>
        <v/>
      </c>
      <c r="AL27" t="str">
        <f>IF(Table4[[#This Row],[Column36]]=0,"",Table4[Column36])</f>
        <v/>
      </c>
      <c r="AM27" t="str">
        <f>IF(Table4[[#This Row],[Column37]]=0,"",Table4[Column37])</f>
        <v/>
      </c>
      <c r="AN27" t="str">
        <f>IF(Table4[[#This Row],[Column38]]=0,"",Table4[Column38])</f>
        <v/>
      </c>
      <c r="AO27" t="str">
        <f>IF(Table4[[#This Row],[Column39]]=0,"",Table4[Column39])</f>
        <v/>
      </c>
      <c r="AP27" t="str">
        <f>IF(Table4[[#This Row],[Column40]]=0,"",Table4[Column40])</f>
        <v/>
      </c>
      <c r="AQ27" t="str">
        <f>IF(Table4[[#This Row],[Column41]]=0,"",Table4[Column41])</f>
        <v/>
      </c>
      <c r="AR27" t="str">
        <f>IF(Table4[[#This Row],[Column42]]=0,"",Table4[Column42])</f>
        <v/>
      </c>
      <c r="AS27" t="str">
        <f>IF(Table4[[#This Row],[Column43]]=0,"",Table4[Column43])</f>
        <v/>
      </c>
      <c r="AT27" t="str">
        <f>IF(Table4[[#This Row],[Column44]]=0,"",Table4[Column44])</f>
        <v/>
      </c>
      <c r="AU27" t="str">
        <f>IF(Table4[[#This Row],[Column45]]=0,"",Table4[Column45])</f>
        <v/>
      </c>
      <c r="AV27" t="str">
        <f>IF(Table4[[#This Row],[Column46]]=0,"",Table4[Column46])</f>
        <v/>
      </c>
      <c r="AW27" t="str">
        <f>IF(Table4[[#This Row],[Column47]]=0,"",Table4[Column47])</f>
        <v/>
      </c>
      <c r="AX27" t="str">
        <f>IF(Table4[[#This Row],[Column48]]=0,"",Table4[Column48])</f>
        <v/>
      </c>
      <c r="AY27" t="str">
        <f>IF(Table4[[#This Row],[Column49]]=0,"",Table4[Column49])</f>
        <v/>
      </c>
      <c r="AZ27" t="str">
        <f>IF(Table4[[#This Row],[Column50]]=0,"",Table4[Column50])</f>
        <v/>
      </c>
      <c r="BA27" t="str">
        <f>IF(Table4[[#This Row],[Column51]]=0,"",Table4[Column51])</f>
        <v/>
      </c>
      <c r="BB27" t="str">
        <f>IF(Table4[[#This Row],[Column52]]=0,"",Table4[Column52])</f>
        <v/>
      </c>
      <c r="BC27" t="str">
        <f>IF(Table4[[#This Row],[Column53]]=0,"",Table4[Column53])</f>
        <v/>
      </c>
      <c r="BD27" t="str">
        <f>IF(Table4[[#This Row],[Column54]]=0,"",Table4[Column54])</f>
        <v/>
      </c>
      <c r="BE27" t="str">
        <f>IF(Table4[[#This Row],[Column55]]=0,"",Table4[Column55])</f>
        <v/>
      </c>
      <c r="BF27" t="str">
        <f>IF(Table4[[#This Row],[Column56]]=0,"",Table4[Column56])</f>
        <v/>
      </c>
      <c r="BG27" t="str">
        <f>IF(Table4[[#This Row],[Column57]]=0,"",Table4[Column57])</f>
        <v/>
      </c>
      <c r="BH27" t="str">
        <f>IF(Table4[[#This Row],[Column58]]=0,"",Table4[Column58])</f>
        <v/>
      </c>
      <c r="BI27" t="str">
        <f>IF(Table4[[#This Row],[Column59]]=0,"",Table4[Column59])</f>
        <v/>
      </c>
      <c r="BJ27" t="str">
        <f>IF(Table4[[#This Row],[Column60]]=0,"",Table4[Column60])</f>
        <v/>
      </c>
      <c r="BK27" t="str">
        <f>IF(Table4[[#This Row],[Column61]]=0,"",Table4[Column61])</f>
        <v/>
      </c>
      <c r="BL27" t="str">
        <f>IF(Table4[[#This Row],[Column62]]=0,"",Table4[Column62])</f>
        <v/>
      </c>
      <c r="BM27" t="str">
        <f>IF(Table4[[#This Row],[Column63]]=0,"",Table4[Column63])</f>
        <v/>
      </c>
      <c r="BN27" t="str">
        <f>IF(Table4[[#This Row],[Column64]]=0,"",Table4[Column64])</f>
        <v/>
      </c>
      <c r="BO27" t="str">
        <f>IF(Table4[[#This Row],[Column65]]=0,"",Table4[Column65])</f>
        <v/>
      </c>
      <c r="BP27" t="str">
        <f>IF(Table4[[#This Row],[Column66]]=0,"",Table4[Column66])</f>
        <v/>
      </c>
      <c r="BQ27" t="str">
        <f>IF(Table4[[#This Row],[Column67]]=0,"",Table4[Column67])</f>
        <v/>
      </c>
      <c r="BR27" t="str">
        <f>IF(Table4[[#This Row],[Column68]]=0,"",Table4[Column68])</f>
        <v/>
      </c>
      <c r="BS27" t="str">
        <f>IF(Table4[[#This Row],[Column69]]=0,"",Table4[Column69])</f>
        <v/>
      </c>
      <c r="BT27" t="str">
        <f>IF(Table4[[#This Row],[Column70]]=0,"",Table4[Column70])</f>
        <v/>
      </c>
      <c r="BU27" t="str">
        <f>IF(Table4[[#This Row],[Column71]]=0,"",Table4[Column71])</f>
        <v/>
      </c>
      <c r="BV27" t="str">
        <f>IF(Table4[[#This Row],[Column72]]=0,"",Table4[Column72])</f>
        <v/>
      </c>
      <c r="BW27" t="str">
        <f>IF(Table4[[#This Row],[Column73]]=0,"",Table4[Column73])</f>
        <v/>
      </c>
      <c r="BX27" t="str">
        <f>IF(Table4[[#This Row],[Column74]]=0,"",Table4[Column74])</f>
        <v/>
      </c>
      <c r="BY27" t="str">
        <f>IF(Table4[[#This Row],[Column75]]=0,"",Table4[Column75])</f>
        <v/>
      </c>
      <c r="BZ27" t="str">
        <f>IF(Table4[[#This Row],[Column76]]=0,"",Table4[Column76])</f>
        <v/>
      </c>
      <c r="CA27" t="str">
        <f>IF(Table4[[#This Row],[Column77]]=0,"",Table4[Column77])</f>
        <v/>
      </c>
      <c r="CB27" t="str">
        <f>IF(Table4[[#This Row],[Column78]]=0,"",Table4[Column78])</f>
        <v/>
      </c>
      <c r="CC27" t="str">
        <f>IF(Table4[[#This Row],[Column79]]=0,"",Table4[Column79])</f>
        <v/>
      </c>
      <c r="CD27" t="str">
        <f>IF(Table4[[#This Row],[Column80]]=0,"",Table4[Column80])</f>
        <v/>
      </c>
      <c r="CE27" t="str">
        <f>IF(Table4[[#This Row],[Column81]]=0,"",Table4[Column81])</f>
        <v/>
      </c>
      <c r="CF27" t="str">
        <f>IF(Table4[[#This Row],[Column82]]=0,"",Table4[Column82])</f>
        <v/>
      </c>
      <c r="CG27" t="str">
        <f>IF(Table4[[#This Row],[Column83]]=0,"",Table4[Column83])</f>
        <v/>
      </c>
      <c r="CH27" t="str">
        <f>IF(Table4[[#This Row],[Column84]]=0,"",Table4[Column84])</f>
        <v/>
      </c>
      <c r="CI27" t="str">
        <f>IF(Table4[[#This Row],[Column85]]=0,"",Table4[Column85])</f>
        <v/>
      </c>
      <c r="CJ27" t="str">
        <f>IF(Table4[[#This Row],[Column86]]=0,"",Table4[Column86])</f>
        <v/>
      </c>
      <c r="CK27" t="str">
        <f>IF(Table4[[#This Row],[Column87]]=0,"",Table4[Column87])</f>
        <v/>
      </c>
      <c r="CL27" t="str">
        <f>IF(Table4[[#This Row],[Column88]]=0,"",Table4[Column88])</f>
        <v/>
      </c>
      <c r="CM27" t="str">
        <f>IF(Table4[[#This Row],[Column89]]=0,"",Table4[Column89])</f>
        <v/>
      </c>
      <c r="CN27" t="str">
        <f>IF(Table4[[#This Row],[Column90]]=0,"",Table4[Column90])</f>
        <v/>
      </c>
      <c r="CO27" t="str">
        <f>IF(Table4[[#This Row],[Column91]]=0,"",Table4[Column91])</f>
        <v/>
      </c>
      <c r="CP27" t="str">
        <f>IF(Table4[[#This Row],[Column92]]=0,"",Table4[Column92])</f>
        <v/>
      </c>
      <c r="CQ27" t="str">
        <f>IF(Table4[[#This Row],[Column93]]=0,"",Table4[Column93])</f>
        <v/>
      </c>
      <c r="CR27" t="str">
        <f>IF(Table4[[#This Row],[Column94]]=0,"",Table4[Column94])</f>
        <v/>
      </c>
      <c r="CS27" t="str">
        <f>IF(Table4[[#This Row],[Column95]]=0,"",Table4[Column95])</f>
        <v/>
      </c>
      <c r="CT27" t="str">
        <f>IF(Table4[[#This Row],[Column96]]=0,"",Table4[Column96])</f>
        <v/>
      </c>
      <c r="CU27" t="str">
        <f>IF(Table4[[#This Row],[Column97]]=0,"",Table4[Column97])</f>
        <v/>
      </c>
      <c r="CV27" t="str">
        <f>IF(Table4[[#This Row],[Column98]]=0,"",Table4[Column98])</f>
        <v/>
      </c>
      <c r="CW27" t="str">
        <f>IF(Table4[[#This Row],[Column99]]=0,"",Table4[Column99])</f>
        <v/>
      </c>
      <c r="CX27" t="str">
        <f>IF(Table4[[#This Row],[Column100]]=0,"",Table4[Column100])</f>
        <v/>
      </c>
      <c r="CY27" t="str">
        <f>IF(Table4[[#This Row],[Column101]]=0,"",Table4[Column101])</f>
        <v/>
      </c>
      <c r="CZ27" t="str">
        <f>IF(Table4[[#This Row],[Column102]]=0,"",Table4[Column102])</f>
        <v/>
      </c>
      <c r="DA27" t="str">
        <f>IF(Table4[[#This Row],[Column103]]=0,"",Table4[Column103])</f>
        <v/>
      </c>
      <c r="DB27" t="str">
        <f>IF(Table4[[#This Row],[Column104]]=0,"",Table4[Column104])</f>
        <v/>
      </c>
      <c r="DC27" t="str">
        <f>IF(Table4[[#This Row],[Column105]]=0,"",Table4[Column105])</f>
        <v/>
      </c>
      <c r="DD27" t="str">
        <f>IF(Table4[[#This Row],[Column106]]=0,"",Table4[Column106])</f>
        <v/>
      </c>
      <c r="DE27" t="str">
        <f>IF(Table4[[#This Row],[Column107]]=0,"",Table4[Column107])</f>
        <v/>
      </c>
      <c r="DF27" t="str">
        <f>IF(Table4[[#This Row],[Column108]]=0,"",Table4[Column108])</f>
        <v/>
      </c>
      <c r="DG27" t="str">
        <f>IF(Table4[[#This Row],[Column109]]=0,"",Table4[Column109])</f>
        <v/>
      </c>
      <c r="DH27" t="str">
        <f>IF(Table4[[#This Row],[Column110]]=0,"",Table4[Column110])</f>
        <v/>
      </c>
      <c r="DI27" t="str">
        <f>IF(Table4[[#This Row],[Column111]]=0,"",Table4[Column111])</f>
        <v/>
      </c>
      <c r="DJ27" t="str">
        <f>IF(Table4[[#This Row],[Column112]]=0,"",Table4[Column112])</f>
        <v/>
      </c>
      <c r="DK27" t="str">
        <f>IF(Table4[[#This Row],[Column113]]=0,"",Table4[Column113])</f>
        <v/>
      </c>
      <c r="DL27" t="str">
        <f>IF(Table4[[#This Row],[Column114]]=0,"",Table4[Column114])</f>
        <v/>
      </c>
      <c r="DM27" t="str">
        <f>IF(Table4[[#This Row],[Column115]]=0,"",Table4[Column115])</f>
        <v/>
      </c>
      <c r="DN27" t="str">
        <f>IF(Table4[[#This Row],[Column116]]=0,"",Table4[Column116])</f>
        <v/>
      </c>
      <c r="DO27" t="str">
        <f>IF(Table4[[#This Row],[Column117]]=0,"",Table4[Column117])</f>
        <v/>
      </c>
      <c r="DP27" t="str">
        <f>IF(Table4[[#This Row],[Column118]]=0,"",Table4[Column118])</f>
        <v/>
      </c>
      <c r="DQ27" t="str">
        <f>IF(Table4[[#This Row],[Column119]]=0,"",Table4[Column119])</f>
        <v/>
      </c>
      <c r="DR27" t="str">
        <f>IF(Table4[[#This Row],[Column120]]=0,"",Table4[Column120])</f>
        <v/>
      </c>
      <c r="DS27" t="str">
        <f>IF(Table4[[#This Row],[Column121]]=0,"",Table4[Column121])</f>
        <v/>
      </c>
      <c r="DT27" t="str">
        <f>IF(Table4[[#This Row],[Column122]]=0,"",Table4[Column122])</f>
        <v/>
      </c>
      <c r="DU27" t="str">
        <f>IF(Table4[[#This Row],[Column123]]=0,"",Table4[Column123])</f>
        <v/>
      </c>
      <c r="DV27" t="str">
        <f>IF(Table4[[#This Row],[Column124]]=0,"",Table4[Column124])</f>
        <v/>
      </c>
      <c r="DW27" t="str">
        <f>IF(Table4[[#This Row],[Column125]]=0,"",Table4[Column125])</f>
        <v/>
      </c>
      <c r="DX27" t="str">
        <f>IF(Table4[[#This Row],[Column126]]=0,"",Table4[Column126])</f>
        <v/>
      </c>
      <c r="DY27" t="str">
        <f>IF(Table4[[#This Row],[Column127]]=0,"",Table4[Column127])</f>
        <v/>
      </c>
      <c r="DZ27" t="str">
        <f>IF(Table4[[#This Row],[Column128]]=0,"",Table4[Column128])</f>
        <v/>
      </c>
      <c r="EA27" t="str">
        <f>IF(Table4[[#This Row],[Column129]]=0,"",Table4[Column129])</f>
        <v/>
      </c>
      <c r="EB27" t="str">
        <f>IF(Table4[[#This Row],[Column130]]=0,"",Table4[Column130])</f>
        <v/>
      </c>
      <c r="EC27" t="str">
        <f>IF(Table4[[#This Row],[Column131]]=0,"",Table4[Column131])</f>
        <v/>
      </c>
      <c r="ED27" t="str">
        <f>IF(Table4[[#This Row],[Column132]]=0,"",Table4[Column132])</f>
        <v/>
      </c>
      <c r="EE27" t="str">
        <f>IF(Table4[[#This Row],[Column133]]=0,"",Table4[Column133])</f>
        <v/>
      </c>
      <c r="EF27" t="str">
        <f>IF(Table4[[#This Row],[Column134]]=0,"",Table4[Column134])</f>
        <v/>
      </c>
      <c r="EG27" t="str">
        <f>IF(Table4[[#This Row],[Column135]]=0,"",Table4[Column135])</f>
        <v/>
      </c>
      <c r="EH27" t="str">
        <f>IF(Table4[[#This Row],[Column136]]=0,"",Table4[Column136])</f>
        <v/>
      </c>
      <c r="EI27" t="str">
        <f>IF(Table4[[#This Row],[Column137]]=0,"",Table4[Column137])</f>
        <v/>
      </c>
      <c r="EJ27" t="str">
        <f>IF(Table4[[#This Row],[Column138]]=0,"",Table4[Column138])</f>
        <v/>
      </c>
      <c r="EK27" t="str">
        <f>IF(Table4[[#This Row],[Column139]]=0,"",Table4[Column139])</f>
        <v/>
      </c>
      <c r="EL27" t="str">
        <f>IF(Table4[[#This Row],[Column140]]=0,"",Table4[Column140])</f>
        <v/>
      </c>
      <c r="EM27" t="str">
        <f>IF(Table4[[#This Row],[Column141]]=0,"",Table4[Column141])</f>
        <v/>
      </c>
      <c r="EN27" t="str">
        <f>IF(Table4[[#This Row],[Column142]]=0,"",Table4[Column142])</f>
        <v/>
      </c>
      <c r="EO27" t="str">
        <f>IF(Table4[[#This Row],[Column143]]=0,"",Table4[Column143])</f>
        <v/>
      </c>
      <c r="EP27" t="str">
        <f>IF(Table4[[#This Row],[Column144]]=0,"",Table4[Column144])</f>
        <v/>
      </c>
      <c r="EQ27" t="str">
        <f>IF(Table4[[#This Row],[Column145]]=0,"",Table4[Column145])</f>
        <v/>
      </c>
      <c r="ER27" t="str">
        <f>IF(Table4[[#This Row],[Column146]]=0,"",Table4[Column146])</f>
        <v/>
      </c>
      <c r="ES27" t="str">
        <f>IF(Table4[[#This Row],[Column147]]=0,"",Table4[Column147])</f>
        <v/>
      </c>
      <c r="ET27" t="str">
        <f>IF(Table4[[#This Row],[Column148]]=0,"",Table4[Column148])</f>
        <v/>
      </c>
      <c r="EU27" t="str">
        <f>IF(Table4[[#This Row],[Column149]]=0,"",Table4[Column149])</f>
        <v/>
      </c>
      <c r="EV27" t="str">
        <f>IF(Table4[[#This Row],[Column150]]=0,"",Table4[Column150])</f>
        <v/>
      </c>
      <c r="EW27" t="str">
        <f>IF(Table4[[#This Row],[Column151]]=0,"",Table4[Column151])</f>
        <v/>
      </c>
      <c r="EX27" t="str">
        <f>IF(Table4[[#This Row],[Column152]]=0,"",Table4[Column152])</f>
        <v/>
      </c>
      <c r="EY27" t="str">
        <f>IF(Table4[[#This Row],[Column153]]=0,"",Table4[Column153])</f>
        <v/>
      </c>
      <c r="EZ27" t="str">
        <f>IF(Table4[[#This Row],[Column154]]=0,"",Table4[Column154])</f>
        <v/>
      </c>
      <c r="FA27" t="str">
        <f>IF(Table4[[#This Row],[Column155]]=0,"",Table4[Column155])</f>
        <v/>
      </c>
      <c r="FB27" t="str">
        <f>IF(Table4[[#This Row],[Column156]]=0,"",Table4[Column156])</f>
        <v/>
      </c>
      <c r="FC27" t="str">
        <f>IF(Table4[[#This Row],[Column157]]=0,"",Table4[Column157])</f>
        <v/>
      </c>
      <c r="FD27" t="str">
        <f>IF(Table4[[#This Row],[Column158]]=0,"",Table4[Column158])</f>
        <v/>
      </c>
      <c r="FE27" t="str">
        <f>IF(Table4[[#This Row],[Column159]]=0,"",Table4[Column159])</f>
        <v/>
      </c>
      <c r="FF27" t="str">
        <f>IF(Table4[[#This Row],[Column160]]=0,"",Table4[Column160])</f>
        <v/>
      </c>
      <c r="FG27" t="str">
        <f>IF(Table4[[#This Row],[Column161]]=0,"",Table4[Column161])</f>
        <v/>
      </c>
      <c r="FH27" t="str">
        <f>IF(Table4[[#This Row],[Column162]]=0,"",Table4[Column162])</f>
        <v/>
      </c>
      <c r="FI27" t="str">
        <f>IF(Table4[[#This Row],[Column163]]=0,"",Table4[Column163])</f>
        <v/>
      </c>
      <c r="FJ27" t="str">
        <f>IF(Table4[[#This Row],[Column164]]=0,"",Table4[Column164])</f>
        <v/>
      </c>
      <c r="FK27" t="str">
        <f>IF(Table4[[#This Row],[Column165]]=0,"",Table4[Column165])</f>
        <v/>
      </c>
      <c r="FL27" t="str">
        <f>IF(Table4[[#This Row],[Column166]]=0,"",Table4[Column166])</f>
        <v/>
      </c>
      <c r="FM27" t="str">
        <f>IF(Table4[[#This Row],[Column167]]=0,"",Table4[Column167])</f>
        <v/>
      </c>
      <c r="FN27" t="str">
        <f>IF(Table4[[#This Row],[Column168]]=0,"",Table4[Column168])</f>
        <v/>
      </c>
      <c r="FO27" t="str">
        <f>IF(Table4[[#This Row],[Column169]]=0,"",Table4[Column169])</f>
        <v/>
      </c>
      <c r="FP27" t="str">
        <f>IF(Table4[[#This Row],[Column170]]=0,"",Table4[Column170])</f>
        <v/>
      </c>
      <c r="FQ27" t="str">
        <f>IF(Table4[[#This Row],[Column171]]=0,"",Table4[Column171])</f>
        <v/>
      </c>
      <c r="FR27" t="str">
        <f>IF(Table4[[#This Row],[Column172]]=0,"",Table4[Column172])</f>
        <v/>
      </c>
      <c r="FS27" t="str">
        <f>IF(Table4[[#This Row],[Column173]]=0,"",Table4[Column173])</f>
        <v/>
      </c>
      <c r="FT27" t="str">
        <f>IF(Table4[[#This Row],[Column174]]=0,"",Table4[Column174])</f>
        <v/>
      </c>
      <c r="FU27" t="str">
        <f>IF(Table4[[#This Row],[Column175]]=0,"",Table4[Column175])</f>
        <v/>
      </c>
      <c r="FV27" t="str">
        <f>IF(Table4[[#This Row],[Column176]]=0,"",Table4[Column176])</f>
        <v/>
      </c>
      <c r="FW27" t="str">
        <f>IF(Table4[[#This Row],[Column177]]=0,"",Table4[Column177])</f>
        <v/>
      </c>
      <c r="FX27" t="str">
        <f>IF(Table4[[#This Row],[Column178]]=0,"",Table4[Column178])</f>
        <v/>
      </c>
      <c r="FY27" t="str">
        <f>IF(Table4[[#This Row],[Column179]]=0,"",Table4[Column179])</f>
        <v/>
      </c>
      <c r="FZ27" t="str">
        <f>IF(Table4[[#This Row],[Column180]]=0,"",Table4[Column180])</f>
        <v/>
      </c>
      <c r="GA27" t="str">
        <f>IF(Table4[[#This Row],[Column181]]=0,"",Table4[Column181])</f>
        <v/>
      </c>
      <c r="GB27" t="str">
        <f>IF(Table4[[#This Row],[Column182]]=0,"",Table4[Column182])</f>
        <v/>
      </c>
      <c r="GC27" t="str">
        <f>IF(Table4[[#This Row],[Column183]]=0,"",Table4[Column183])</f>
        <v/>
      </c>
      <c r="GD27" t="str">
        <f>IF(Table4[[#This Row],[Column184]]=0,"",Table4[Column184])</f>
        <v/>
      </c>
      <c r="GE27" t="str">
        <f>IF(Table4[[#This Row],[Column185]]=0,"",Table4[Column185])</f>
        <v/>
      </c>
      <c r="GF27" t="str">
        <f>IF(Table4[[#This Row],[Column186]]=0,"",Table4[Column186])</f>
        <v/>
      </c>
      <c r="GG27" t="str">
        <f>IF(Table4[[#This Row],[Column187]]=0,"",Table4[Column187])</f>
        <v/>
      </c>
      <c r="GH27" t="str">
        <f>IF(Table4[[#This Row],[Column188]]=0,"",Table4[Column188])</f>
        <v/>
      </c>
      <c r="GI27" t="str">
        <f>IF(Table4[[#This Row],[Column189]]=0,"",Table4[Column189])</f>
        <v/>
      </c>
      <c r="GJ27" t="str">
        <f>IF(Table4[[#This Row],[Column190]]=0,"",Table4[Column190])</f>
        <v/>
      </c>
      <c r="GK27" t="str">
        <f>IF(Table4[[#This Row],[Column191]]=0,"",Table4[Column191])</f>
        <v/>
      </c>
      <c r="GL27" t="str">
        <f>IF(Table4[[#This Row],[Column192]]=0,"",Table4[Column192])</f>
        <v/>
      </c>
      <c r="GM27" t="str">
        <f>IF(Table4[[#This Row],[Column193]]=0,"",Table4[Column193])</f>
        <v/>
      </c>
      <c r="GN27" t="str">
        <f>IF(Table4[[#This Row],[Column194]]=0,"",Table4[Column194])</f>
        <v/>
      </c>
      <c r="GO27" t="str">
        <f>IF(Table4[[#This Row],[Column195]]=0,"",Table4[Column195])</f>
        <v/>
      </c>
      <c r="GP27" t="str">
        <f>IF(Table4[[#This Row],[Column196]]=0,"",Table4[Column196])</f>
        <v/>
      </c>
      <c r="GQ27" t="str">
        <f>IF(Table4[[#This Row],[Column197]]=0,"",Table4[Column197])</f>
        <v/>
      </c>
      <c r="GR27" t="str">
        <f>IF(Table4[[#This Row],[Column198]]=0,"",Table4[Column198])</f>
        <v/>
      </c>
      <c r="GS27" t="str">
        <f>IF(Table4[[#This Row],[Column199]]=0,"",Table4[Column199])</f>
        <v/>
      </c>
      <c r="GT27" t="str">
        <f>IF(Table4[[#This Row],[Column200]]=0,"",Table4[Column200])</f>
        <v/>
      </c>
      <c r="GU27" t="str">
        <f>IF(Table4[[#This Row],[Column201]]=0,"",Table4[Column201])</f>
        <v/>
      </c>
      <c r="GV27" t="str">
        <f>IF(Table4[[#This Row],[Column202]]=0,"",Table4[Column202])</f>
        <v/>
      </c>
      <c r="GW27" t="str">
        <f>IF(Table4[[#This Row],[Column203]]=0,"",Table4[Column203])</f>
        <v/>
      </c>
      <c r="GX27" t="str">
        <f>IF(Table4[[#This Row],[Conversions]]=0,"",Table4[Conversions])</f>
        <v/>
      </c>
      <c r="GY27" s="2" t="e">
        <f>Table434[[#This Row],[Conversions]]*B$2</f>
        <v>#VALUE!</v>
      </c>
      <c r="GZ27">
        <f>SUM(COUNTIF(Table434[[#This Row],[Path]:[Column203]],{"*e*","social"}))</f>
        <v>0</v>
      </c>
      <c r="HA27" t="e">
        <f t="array" ref="HA27">IF(LOOKUP(REPT("Z",255),IF(B27:GW27&lt;&gt;"",B27:GW27),B27:GW27)=A$2,1,0)</f>
        <v>#N/A</v>
      </c>
      <c r="HB27" t="e">
        <f t="array" ref="HB27">IF(LOOKUP(REPT("Z",255),IF(B27:GW27&lt;&gt;"",B27:GW27),B27:GW27)=A$3,1,0)</f>
        <v>#N/A</v>
      </c>
      <c r="HC27" t="e">
        <f t="array" ref="HC27">IF(LOOKUP(REPT("Z",255),IF(B27:GW27&lt;&gt;"",B27:GW27),B27:GW27)=A$4,1,0)</f>
        <v>#N/A</v>
      </c>
      <c r="HD27" t="e">
        <f t="array" ref="HD27">IF(LOOKUP(REPT("Z",255),IF(B27:GW27&lt;&gt;"",B27:GW27),B27:GW27)=A$5,1,0)</f>
        <v>#N/A</v>
      </c>
      <c r="HE27" t="e">
        <f t="array" ref="HE27">IF(LOOKUP(REPT("Z",255),IF(B27:GW27&lt;&gt;"",B27:GW27),B27:GW27)=A$6,1,0)</f>
        <v>#N/A</v>
      </c>
      <c r="HF27" t="e">
        <f t="array" ref="HF27">IF(LOOKUP(REPT("Z",255),IF(B27:GW27&lt;&gt;"",B27:GW27),B27:GW27)=A$7,1,0)</f>
        <v>#N/A</v>
      </c>
      <c r="HG27" s="1">
        <f>COUNTIF(Table434[[#This Row],[Path]:[Column203]],A$2)</f>
        <v>0</v>
      </c>
      <c r="HH27" s="1">
        <f>COUNTIF(Table434[[#This Row],[Path]:[Column203]],A$3)</f>
        <v>0</v>
      </c>
      <c r="HI27" s="1">
        <f>COUNTIF(Table434[[#This Row],[Path]:[Column203]],A$4)</f>
        <v>0</v>
      </c>
      <c r="HJ27" s="5">
        <f>COUNTIF(Table434[[#This Row],[Path]:[Column203]],A$5)</f>
        <v>0</v>
      </c>
      <c r="HK27" s="5">
        <f>COUNTIF(Table434[[#This Row],[Path]:[Column203]],A$6)</f>
        <v>0</v>
      </c>
      <c r="HL27" s="5">
        <f>COUNTIF(Table434[[#This Row],[Path]:[Column203]],A$7)</f>
        <v>0</v>
      </c>
      <c r="HM27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27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27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27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27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27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27" s="4" t="e">
        <f>Table434[[#This Row],[IncrementalOrganic Attribution Ratio]]*Table434[[#This Row],[Total Revenue]]</f>
        <v>#VALUE!</v>
      </c>
      <c r="HT27" s="4" t="e">
        <f>Table434[[#This Row],[BrandIntention Attribution Ratio]]*Table434[[#This Row],[Total Revenue]]</f>
        <v>#VALUE!</v>
      </c>
      <c r="HU27" s="4" t="e">
        <f>Table434[[#This Row],[Incrementalcpc Attribution Ratio]]*Table434[[#This Row],[Total Revenue]]</f>
        <v>#VALUE!</v>
      </c>
      <c r="HV27" s="4" t="e">
        <f>Table434[[#This Row],[Feeds Attribution Ratio]]*Table434[[#This Row],[Total Revenue]]</f>
        <v>#VALUE!</v>
      </c>
      <c r="HW27" s="4" t="e">
        <f>Table434[[#This Row],[Referrals Attribution Ratio]]*Table434[[#This Row],[Total Revenue]]</f>
        <v>#VALUE!</v>
      </c>
      <c r="HX27" s="4" t="e">
        <f>Table434[[#This Row],[Social Attribution Ratio]]*Table434[[#This Row],[Total Revenue]]</f>
        <v>#VALUE!</v>
      </c>
      <c r="HY27" s="18">
        <f>SUM(Table434[[#This Row],[IncrementalOrganic Attribution Ratio]:[Social Attribution Ratio]])</f>
        <v>0</v>
      </c>
    </row>
    <row r="28" spans="2:233" x14ac:dyDescent="0.25">
      <c r="B28" t="str">
        <f>IF(Table4[[#This Row],[Path]]=0,"",Table4[Path])</f>
        <v/>
      </c>
      <c r="C28" t="str">
        <f>IF(Table4[[#This Row],[Column1]]=0,"",Table4[Column1])</f>
        <v/>
      </c>
      <c r="D28" t="str">
        <f>IF(Table4[[#This Row],[Column2]]=0,"",Table4[Column2])</f>
        <v/>
      </c>
      <c r="E28" t="str">
        <f>IF(Table4[[#This Row],[Column3]]=0,"",Table4[Column3])</f>
        <v/>
      </c>
      <c r="F28" t="str">
        <f>IF(Table4[[#This Row],[Column4]]=0,"",Table4[Column4])</f>
        <v/>
      </c>
      <c r="G28" t="str">
        <f>IF(Table4[[#This Row],[Column5]]=0,"",Table4[Column5])</f>
        <v/>
      </c>
      <c r="H28" t="str">
        <f>IF(Table4[[#This Row],[Column6]]=0,"",Table4[Column6])</f>
        <v/>
      </c>
      <c r="I28" t="str">
        <f>IF(Table4[[#This Row],[Column7]]=0,"",Table4[Column7])</f>
        <v/>
      </c>
      <c r="J28" t="str">
        <f>IF(Table4[[#This Row],[Column8]]=0,"",Table4[Column8])</f>
        <v/>
      </c>
      <c r="K28" t="str">
        <f>IF(Table4[[#This Row],[Column9]]=0,"",Table4[Column9])</f>
        <v/>
      </c>
      <c r="L28" t="str">
        <f>IF(Table4[[#This Row],[Column10]]=0,"",Table4[Column10])</f>
        <v/>
      </c>
      <c r="M28" t="str">
        <f>IF(Table4[[#This Row],[Column11]]=0,"",Table4[Column11])</f>
        <v/>
      </c>
      <c r="N28" t="str">
        <f>IF(Table4[[#This Row],[Column12]]=0,"",Table4[Column12])</f>
        <v/>
      </c>
      <c r="O28" t="str">
        <f>IF(Table4[[#This Row],[Column13]]=0,"",Table4[Column13])</f>
        <v/>
      </c>
      <c r="P28" t="str">
        <f>IF(Table4[[#This Row],[Column14]]=0,"",Table4[Column14])</f>
        <v/>
      </c>
      <c r="Q28" t="str">
        <f>IF(Table4[[#This Row],[Column15]]=0,"",Table4[Column15])</f>
        <v/>
      </c>
      <c r="R28" t="str">
        <f>IF(Table4[[#This Row],[Column16]]=0,"",Table4[Column16])</f>
        <v/>
      </c>
      <c r="S28" t="str">
        <f>IF(Table4[[#This Row],[Column17]]=0,"",Table4[Column17])</f>
        <v/>
      </c>
      <c r="T28" t="str">
        <f>IF(Table4[[#This Row],[Column18]]=0,"",Table4[Column18])</f>
        <v/>
      </c>
      <c r="U28" t="str">
        <f>IF(Table4[[#This Row],[Column19]]=0,"",Table4[Column19])</f>
        <v/>
      </c>
      <c r="V28" t="str">
        <f>IF(Table4[[#This Row],[Column20]]=0,"",Table4[Column20])</f>
        <v/>
      </c>
      <c r="W28" t="str">
        <f>IF(Table4[[#This Row],[Column21]]=0,"",Table4[Column21])</f>
        <v/>
      </c>
      <c r="X28" t="str">
        <f>IF(Table4[[#This Row],[Column22]]=0,"",Table4[Column22])</f>
        <v/>
      </c>
      <c r="Y28" t="str">
        <f>IF(Table4[[#This Row],[Column23]]=0,"",Table4[Column23])</f>
        <v/>
      </c>
      <c r="Z28" t="str">
        <f>IF(Table4[[#This Row],[Column24]]=0,"",Table4[Column24])</f>
        <v/>
      </c>
      <c r="AA28" t="str">
        <f>IF(Table4[[#This Row],[Column25]]=0,"",Table4[Column25])</f>
        <v/>
      </c>
      <c r="AB28" t="str">
        <f>IF(Table4[[#This Row],[Column26]]=0,"",Table4[Column26])</f>
        <v/>
      </c>
      <c r="AC28" t="str">
        <f>IF(Table4[[#This Row],[Column27]]=0,"",Table4[Column27])</f>
        <v/>
      </c>
      <c r="AD28" t="str">
        <f>IF(Table4[[#This Row],[Column28]]=0,"",Table4[Column28])</f>
        <v/>
      </c>
      <c r="AE28" t="str">
        <f>IF(Table4[[#This Row],[Column29]]=0,"",Table4[Column29])</f>
        <v/>
      </c>
      <c r="AF28" t="str">
        <f>IF(Table4[[#This Row],[Column30]]=0,"",Table4[Column30])</f>
        <v/>
      </c>
      <c r="AG28" t="str">
        <f>IF(Table4[[#This Row],[Column31]]=0,"",Table4[Column31])</f>
        <v/>
      </c>
      <c r="AH28" t="str">
        <f>IF(Table4[[#This Row],[Column32]]=0,"",Table4[Column32])</f>
        <v/>
      </c>
      <c r="AI28" t="str">
        <f>IF(Table4[[#This Row],[Column33]]=0,"",Table4[Column33])</f>
        <v/>
      </c>
      <c r="AJ28" t="str">
        <f>IF(Table4[[#This Row],[Column34]]=0,"",Table4[Column34])</f>
        <v/>
      </c>
      <c r="AK28" t="str">
        <f>IF(Table4[[#This Row],[Column35]]=0,"",Table4[Column35])</f>
        <v/>
      </c>
      <c r="AL28" t="str">
        <f>IF(Table4[[#This Row],[Column36]]=0,"",Table4[Column36])</f>
        <v/>
      </c>
      <c r="AM28" t="str">
        <f>IF(Table4[[#This Row],[Column37]]=0,"",Table4[Column37])</f>
        <v/>
      </c>
      <c r="AN28" t="str">
        <f>IF(Table4[[#This Row],[Column38]]=0,"",Table4[Column38])</f>
        <v/>
      </c>
      <c r="AO28" t="str">
        <f>IF(Table4[[#This Row],[Column39]]=0,"",Table4[Column39])</f>
        <v/>
      </c>
      <c r="AP28" t="str">
        <f>IF(Table4[[#This Row],[Column40]]=0,"",Table4[Column40])</f>
        <v/>
      </c>
      <c r="AQ28" t="str">
        <f>IF(Table4[[#This Row],[Column41]]=0,"",Table4[Column41])</f>
        <v/>
      </c>
      <c r="AR28" t="str">
        <f>IF(Table4[[#This Row],[Column42]]=0,"",Table4[Column42])</f>
        <v/>
      </c>
      <c r="AS28" t="str">
        <f>IF(Table4[[#This Row],[Column43]]=0,"",Table4[Column43])</f>
        <v/>
      </c>
      <c r="AT28" t="str">
        <f>IF(Table4[[#This Row],[Column44]]=0,"",Table4[Column44])</f>
        <v/>
      </c>
      <c r="AU28" t="str">
        <f>IF(Table4[[#This Row],[Column45]]=0,"",Table4[Column45])</f>
        <v/>
      </c>
      <c r="AV28" t="str">
        <f>IF(Table4[[#This Row],[Column46]]=0,"",Table4[Column46])</f>
        <v/>
      </c>
      <c r="AW28" t="str">
        <f>IF(Table4[[#This Row],[Column47]]=0,"",Table4[Column47])</f>
        <v/>
      </c>
      <c r="AX28" t="str">
        <f>IF(Table4[[#This Row],[Column48]]=0,"",Table4[Column48])</f>
        <v/>
      </c>
      <c r="AY28" t="str">
        <f>IF(Table4[[#This Row],[Column49]]=0,"",Table4[Column49])</f>
        <v/>
      </c>
      <c r="AZ28" t="str">
        <f>IF(Table4[[#This Row],[Column50]]=0,"",Table4[Column50])</f>
        <v/>
      </c>
      <c r="BA28" t="str">
        <f>IF(Table4[[#This Row],[Column51]]=0,"",Table4[Column51])</f>
        <v/>
      </c>
      <c r="BB28" t="str">
        <f>IF(Table4[[#This Row],[Column52]]=0,"",Table4[Column52])</f>
        <v/>
      </c>
      <c r="BC28" t="str">
        <f>IF(Table4[[#This Row],[Column53]]=0,"",Table4[Column53])</f>
        <v/>
      </c>
      <c r="BD28" t="str">
        <f>IF(Table4[[#This Row],[Column54]]=0,"",Table4[Column54])</f>
        <v/>
      </c>
      <c r="BE28" t="str">
        <f>IF(Table4[[#This Row],[Column55]]=0,"",Table4[Column55])</f>
        <v/>
      </c>
      <c r="BF28" t="str">
        <f>IF(Table4[[#This Row],[Column56]]=0,"",Table4[Column56])</f>
        <v/>
      </c>
      <c r="BG28" t="str">
        <f>IF(Table4[[#This Row],[Column57]]=0,"",Table4[Column57])</f>
        <v/>
      </c>
      <c r="BH28" t="str">
        <f>IF(Table4[[#This Row],[Column58]]=0,"",Table4[Column58])</f>
        <v/>
      </c>
      <c r="BI28" t="str">
        <f>IF(Table4[[#This Row],[Column59]]=0,"",Table4[Column59])</f>
        <v/>
      </c>
      <c r="BJ28" t="str">
        <f>IF(Table4[[#This Row],[Column60]]=0,"",Table4[Column60])</f>
        <v/>
      </c>
      <c r="BK28" t="str">
        <f>IF(Table4[[#This Row],[Column61]]=0,"",Table4[Column61])</f>
        <v/>
      </c>
      <c r="BL28" t="str">
        <f>IF(Table4[[#This Row],[Column62]]=0,"",Table4[Column62])</f>
        <v/>
      </c>
      <c r="BM28" t="str">
        <f>IF(Table4[[#This Row],[Column63]]=0,"",Table4[Column63])</f>
        <v/>
      </c>
      <c r="BN28" t="str">
        <f>IF(Table4[[#This Row],[Column64]]=0,"",Table4[Column64])</f>
        <v/>
      </c>
      <c r="BO28" t="str">
        <f>IF(Table4[[#This Row],[Column65]]=0,"",Table4[Column65])</f>
        <v/>
      </c>
      <c r="BP28" t="str">
        <f>IF(Table4[[#This Row],[Column66]]=0,"",Table4[Column66])</f>
        <v/>
      </c>
      <c r="BQ28" t="str">
        <f>IF(Table4[[#This Row],[Column67]]=0,"",Table4[Column67])</f>
        <v/>
      </c>
      <c r="BR28" t="str">
        <f>IF(Table4[[#This Row],[Column68]]=0,"",Table4[Column68])</f>
        <v/>
      </c>
      <c r="BS28" t="str">
        <f>IF(Table4[[#This Row],[Column69]]=0,"",Table4[Column69])</f>
        <v/>
      </c>
      <c r="BT28" t="str">
        <f>IF(Table4[[#This Row],[Column70]]=0,"",Table4[Column70])</f>
        <v/>
      </c>
      <c r="BU28" t="str">
        <f>IF(Table4[[#This Row],[Column71]]=0,"",Table4[Column71])</f>
        <v/>
      </c>
      <c r="BV28" t="str">
        <f>IF(Table4[[#This Row],[Column72]]=0,"",Table4[Column72])</f>
        <v/>
      </c>
      <c r="BW28" t="str">
        <f>IF(Table4[[#This Row],[Column73]]=0,"",Table4[Column73])</f>
        <v/>
      </c>
      <c r="BX28" t="str">
        <f>IF(Table4[[#This Row],[Column74]]=0,"",Table4[Column74])</f>
        <v/>
      </c>
      <c r="BY28" t="str">
        <f>IF(Table4[[#This Row],[Column75]]=0,"",Table4[Column75])</f>
        <v/>
      </c>
      <c r="BZ28" t="str">
        <f>IF(Table4[[#This Row],[Column76]]=0,"",Table4[Column76])</f>
        <v/>
      </c>
      <c r="CA28" t="str">
        <f>IF(Table4[[#This Row],[Column77]]=0,"",Table4[Column77])</f>
        <v/>
      </c>
      <c r="CB28" t="str">
        <f>IF(Table4[[#This Row],[Column78]]=0,"",Table4[Column78])</f>
        <v/>
      </c>
      <c r="CC28" t="str">
        <f>IF(Table4[[#This Row],[Column79]]=0,"",Table4[Column79])</f>
        <v/>
      </c>
      <c r="CD28" t="str">
        <f>IF(Table4[[#This Row],[Column80]]=0,"",Table4[Column80])</f>
        <v/>
      </c>
      <c r="CE28" t="str">
        <f>IF(Table4[[#This Row],[Column81]]=0,"",Table4[Column81])</f>
        <v/>
      </c>
      <c r="CF28" t="str">
        <f>IF(Table4[[#This Row],[Column82]]=0,"",Table4[Column82])</f>
        <v/>
      </c>
      <c r="CG28" t="str">
        <f>IF(Table4[[#This Row],[Column83]]=0,"",Table4[Column83])</f>
        <v/>
      </c>
      <c r="CH28" t="str">
        <f>IF(Table4[[#This Row],[Column84]]=0,"",Table4[Column84])</f>
        <v/>
      </c>
      <c r="CI28" t="str">
        <f>IF(Table4[[#This Row],[Column85]]=0,"",Table4[Column85])</f>
        <v/>
      </c>
      <c r="CJ28" t="str">
        <f>IF(Table4[[#This Row],[Column86]]=0,"",Table4[Column86])</f>
        <v/>
      </c>
      <c r="CK28" t="str">
        <f>IF(Table4[[#This Row],[Column87]]=0,"",Table4[Column87])</f>
        <v/>
      </c>
      <c r="CL28" t="str">
        <f>IF(Table4[[#This Row],[Column88]]=0,"",Table4[Column88])</f>
        <v/>
      </c>
      <c r="CM28" t="str">
        <f>IF(Table4[[#This Row],[Column89]]=0,"",Table4[Column89])</f>
        <v/>
      </c>
      <c r="CN28" t="str">
        <f>IF(Table4[[#This Row],[Column90]]=0,"",Table4[Column90])</f>
        <v/>
      </c>
      <c r="CO28" t="str">
        <f>IF(Table4[[#This Row],[Column91]]=0,"",Table4[Column91])</f>
        <v/>
      </c>
      <c r="CP28" t="str">
        <f>IF(Table4[[#This Row],[Column92]]=0,"",Table4[Column92])</f>
        <v/>
      </c>
      <c r="CQ28" t="str">
        <f>IF(Table4[[#This Row],[Column93]]=0,"",Table4[Column93])</f>
        <v/>
      </c>
      <c r="CR28" t="str">
        <f>IF(Table4[[#This Row],[Column94]]=0,"",Table4[Column94])</f>
        <v/>
      </c>
      <c r="CS28" t="str">
        <f>IF(Table4[[#This Row],[Column95]]=0,"",Table4[Column95])</f>
        <v/>
      </c>
      <c r="CT28" t="str">
        <f>IF(Table4[[#This Row],[Column96]]=0,"",Table4[Column96])</f>
        <v/>
      </c>
      <c r="CU28" t="str">
        <f>IF(Table4[[#This Row],[Column97]]=0,"",Table4[Column97])</f>
        <v/>
      </c>
      <c r="CV28" t="str">
        <f>IF(Table4[[#This Row],[Column98]]=0,"",Table4[Column98])</f>
        <v/>
      </c>
      <c r="CW28" t="str">
        <f>IF(Table4[[#This Row],[Column99]]=0,"",Table4[Column99])</f>
        <v/>
      </c>
      <c r="CX28" t="str">
        <f>IF(Table4[[#This Row],[Column100]]=0,"",Table4[Column100])</f>
        <v/>
      </c>
      <c r="CY28" t="str">
        <f>IF(Table4[[#This Row],[Column101]]=0,"",Table4[Column101])</f>
        <v/>
      </c>
      <c r="CZ28" t="str">
        <f>IF(Table4[[#This Row],[Column102]]=0,"",Table4[Column102])</f>
        <v/>
      </c>
      <c r="DA28" t="str">
        <f>IF(Table4[[#This Row],[Column103]]=0,"",Table4[Column103])</f>
        <v/>
      </c>
      <c r="DB28" t="str">
        <f>IF(Table4[[#This Row],[Column104]]=0,"",Table4[Column104])</f>
        <v/>
      </c>
      <c r="DC28" t="str">
        <f>IF(Table4[[#This Row],[Column105]]=0,"",Table4[Column105])</f>
        <v/>
      </c>
      <c r="DD28" t="str">
        <f>IF(Table4[[#This Row],[Column106]]=0,"",Table4[Column106])</f>
        <v/>
      </c>
      <c r="DE28" t="str">
        <f>IF(Table4[[#This Row],[Column107]]=0,"",Table4[Column107])</f>
        <v/>
      </c>
      <c r="DF28" t="str">
        <f>IF(Table4[[#This Row],[Column108]]=0,"",Table4[Column108])</f>
        <v/>
      </c>
      <c r="DG28" t="str">
        <f>IF(Table4[[#This Row],[Column109]]=0,"",Table4[Column109])</f>
        <v/>
      </c>
      <c r="DH28" t="str">
        <f>IF(Table4[[#This Row],[Column110]]=0,"",Table4[Column110])</f>
        <v/>
      </c>
      <c r="DI28" t="str">
        <f>IF(Table4[[#This Row],[Column111]]=0,"",Table4[Column111])</f>
        <v/>
      </c>
      <c r="DJ28" t="str">
        <f>IF(Table4[[#This Row],[Column112]]=0,"",Table4[Column112])</f>
        <v/>
      </c>
      <c r="DK28" t="str">
        <f>IF(Table4[[#This Row],[Column113]]=0,"",Table4[Column113])</f>
        <v/>
      </c>
      <c r="DL28" t="str">
        <f>IF(Table4[[#This Row],[Column114]]=0,"",Table4[Column114])</f>
        <v/>
      </c>
      <c r="DM28" t="str">
        <f>IF(Table4[[#This Row],[Column115]]=0,"",Table4[Column115])</f>
        <v/>
      </c>
      <c r="DN28" t="str">
        <f>IF(Table4[[#This Row],[Column116]]=0,"",Table4[Column116])</f>
        <v/>
      </c>
      <c r="DO28" t="str">
        <f>IF(Table4[[#This Row],[Column117]]=0,"",Table4[Column117])</f>
        <v/>
      </c>
      <c r="DP28" t="str">
        <f>IF(Table4[[#This Row],[Column118]]=0,"",Table4[Column118])</f>
        <v/>
      </c>
      <c r="DQ28" t="str">
        <f>IF(Table4[[#This Row],[Column119]]=0,"",Table4[Column119])</f>
        <v/>
      </c>
      <c r="DR28" t="str">
        <f>IF(Table4[[#This Row],[Column120]]=0,"",Table4[Column120])</f>
        <v/>
      </c>
      <c r="DS28" t="str">
        <f>IF(Table4[[#This Row],[Column121]]=0,"",Table4[Column121])</f>
        <v/>
      </c>
      <c r="DT28" t="str">
        <f>IF(Table4[[#This Row],[Column122]]=0,"",Table4[Column122])</f>
        <v/>
      </c>
      <c r="DU28" t="str">
        <f>IF(Table4[[#This Row],[Column123]]=0,"",Table4[Column123])</f>
        <v/>
      </c>
      <c r="DV28" t="str">
        <f>IF(Table4[[#This Row],[Column124]]=0,"",Table4[Column124])</f>
        <v/>
      </c>
      <c r="DW28" t="str">
        <f>IF(Table4[[#This Row],[Column125]]=0,"",Table4[Column125])</f>
        <v/>
      </c>
      <c r="DX28" t="str">
        <f>IF(Table4[[#This Row],[Column126]]=0,"",Table4[Column126])</f>
        <v/>
      </c>
      <c r="DY28" t="str">
        <f>IF(Table4[[#This Row],[Column127]]=0,"",Table4[Column127])</f>
        <v/>
      </c>
      <c r="DZ28" t="str">
        <f>IF(Table4[[#This Row],[Column128]]=0,"",Table4[Column128])</f>
        <v/>
      </c>
      <c r="EA28" t="str">
        <f>IF(Table4[[#This Row],[Column129]]=0,"",Table4[Column129])</f>
        <v/>
      </c>
      <c r="EB28" t="str">
        <f>IF(Table4[[#This Row],[Column130]]=0,"",Table4[Column130])</f>
        <v/>
      </c>
      <c r="EC28" t="str">
        <f>IF(Table4[[#This Row],[Column131]]=0,"",Table4[Column131])</f>
        <v/>
      </c>
      <c r="ED28" t="str">
        <f>IF(Table4[[#This Row],[Column132]]=0,"",Table4[Column132])</f>
        <v/>
      </c>
      <c r="EE28" t="str">
        <f>IF(Table4[[#This Row],[Column133]]=0,"",Table4[Column133])</f>
        <v/>
      </c>
      <c r="EF28" t="str">
        <f>IF(Table4[[#This Row],[Column134]]=0,"",Table4[Column134])</f>
        <v/>
      </c>
      <c r="EG28" t="str">
        <f>IF(Table4[[#This Row],[Column135]]=0,"",Table4[Column135])</f>
        <v/>
      </c>
      <c r="EH28" t="str">
        <f>IF(Table4[[#This Row],[Column136]]=0,"",Table4[Column136])</f>
        <v/>
      </c>
      <c r="EI28" t="str">
        <f>IF(Table4[[#This Row],[Column137]]=0,"",Table4[Column137])</f>
        <v/>
      </c>
      <c r="EJ28" t="str">
        <f>IF(Table4[[#This Row],[Column138]]=0,"",Table4[Column138])</f>
        <v/>
      </c>
      <c r="EK28" t="str">
        <f>IF(Table4[[#This Row],[Column139]]=0,"",Table4[Column139])</f>
        <v/>
      </c>
      <c r="EL28" t="str">
        <f>IF(Table4[[#This Row],[Column140]]=0,"",Table4[Column140])</f>
        <v/>
      </c>
      <c r="EM28" t="str">
        <f>IF(Table4[[#This Row],[Column141]]=0,"",Table4[Column141])</f>
        <v/>
      </c>
      <c r="EN28" t="str">
        <f>IF(Table4[[#This Row],[Column142]]=0,"",Table4[Column142])</f>
        <v/>
      </c>
      <c r="EO28" t="str">
        <f>IF(Table4[[#This Row],[Column143]]=0,"",Table4[Column143])</f>
        <v/>
      </c>
      <c r="EP28" t="str">
        <f>IF(Table4[[#This Row],[Column144]]=0,"",Table4[Column144])</f>
        <v/>
      </c>
      <c r="EQ28" t="str">
        <f>IF(Table4[[#This Row],[Column145]]=0,"",Table4[Column145])</f>
        <v/>
      </c>
      <c r="ER28" t="str">
        <f>IF(Table4[[#This Row],[Column146]]=0,"",Table4[Column146])</f>
        <v/>
      </c>
      <c r="ES28" t="str">
        <f>IF(Table4[[#This Row],[Column147]]=0,"",Table4[Column147])</f>
        <v/>
      </c>
      <c r="ET28" t="str">
        <f>IF(Table4[[#This Row],[Column148]]=0,"",Table4[Column148])</f>
        <v/>
      </c>
      <c r="EU28" t="str">
        <f>IF(Table4[[#This Row],[Column149]]=0,"",Table4[Column149])</f>
        <v/>
      </c>
      <c r="EV28" t="str">
        <f>IF(Table4[[#This Row],[Column150]]=0,"",Table4[Column150])</f>
        <v/>
      </c>
      <c r="EW28" t="str">
        <f>IF(Table4[[#This Row],[Column151]]=0,"",Table4[Column151])</f>
        <v/>
      </c>
      <c r="EX28" t="str">
        <f>IF(Table4[[#This Row],[Column152]]=0,"",Table4[Column152])</f>
        <v/>
      </c>
      <c r="EY28" t="str">
        <f>IF(Table4[[#This Row],[Column153]]=0,"",Table4[Column153])</f>
        <v/>
      </c>
      <c r="EZ28" t="str">
        <f>IF(Table4[[#This Row],[Column154]]=0,"",Table4[Column154])</f>
        <v/>
      </c>
      <c r="FA28" t="str">
        <f>IF(Table4[[#This Row],[Column155]]=0,"",Table4[Column155])</f>
        <v/>
      </c>
      <c r="FB28" t="str">
        <f>IF(Table4[[#This Row],[Column156]]=0,"",Table4[Column156])</f>
        <v/>
      </c>
      <c r="FC28" t="str">
        <f>IF(Table4[[#This Row],[Column157]]=0,"",Table4[Column157])</f>
        <v/>
      </c>
      <c r="FD28" t="str">
        <f>IF(Table4[[#This Row],[Column158]]=0,"",Table4[Column158])</f>
        <v/>
      </c>
      <c r="FE28" t="str">
        <f>IF(Table4[[#This Row],[Column159]]=0,"",Table4[Column159])</f>
        <v/>
      </c>
      <c r="FF28" t="str">
        <f>IF(Table4[[#This Row],[Column160]]=0,"",Table4[Column160])</f>
        <v/>
      </c>
      <c r="FG28" t="str">
        <f>IF(Table4[[#This Row],[Column161]]=0,"",Table4[Column161])</f>
        <v/>
      </c>
      <c r="FH28" t="str">
        <f>IF(Table4[[#This Row],[Column162]]=0,"",Table4[Column162])</f>
        <v/>
      </c>
      <c r="FI28" t="str">
        <f>IF(Table4[[#This Row],[Column163]]=0,"",Table4[Column163])</f>
        <v/>
      </c>
      <c r="FJ28" t="str">
        <f>IF(Table4[[#This Row],[Column164]]=0,"",Table4[Column164])</f>
        <v/>
      </c>
      <c r="FK28" t="str">
        <f>IF(Table4[[#This Row],[Column165]]=0,"",Table4[Column165])</f>
        <v/>
      </c>
      <c r="FL28" t="str">
        <f>IF(Table4[[#This Row],[Column166]]=0,"",Table4[Column166])</f>
        <v/>
      </c>
      <c r="FM28" t="str">
        <f>IF(Table4[[#This Row],[Column167]]=0,"",Table4[Column167])</f>
        <v/>
      </c>
      <c r="FN28" t="str">
        <f>IF(Table4[[#This Row],[Column168]]=0,"",Table4[Column168])</f>
        <v/>
      </c>
      <c r="FO28" t="str">
        <f>IF(Table4[[#This Row],[Column169]]=0,"",Table4[Column169])</f>
        <v/>
      </c>
      <c r="FP28" t="str">
        <f>IF(Table4[[#This Row],[Column170]]=0,"",Table4[Column170])</f>
        <v/>
      </c>
      <c r="FQ28" t="str">
        <f>IF(Table4[[#This Row],[Column171]]=0,"",Table4[Column171])</f>
        <v/>
      </c>
      <c r="FR28" t="str">
        <f>IF(Table4[[#This Row],[Column172]]=0,"",Table4[Column172])</f>
        <v/>
      </c>
      <c r="FS28" t="str">
        <f>IF(Table4[[#This Row],[Column173]]=0,"",Table4[Column173])</f>
        <v/>
      </c>
      <c r="FT28" t="str">
        <f>IF(Table4[[#This Row],[Column174]]=0,"",Table4[Column174])</f>
        <v/>
      </c>
      <c r="FU28" t="str">
        <f>IF(Table4[[#This Row],[Column175]]=0,"",Table4[Column175])</f>
        <v/>
      </c>
      <c r="FV28" t="str">
        <f>IF(Table4[[#This Row],[Column176]]=0,"",Table4[Column176])</f>
        <v/>
      </c>
      <c r="FW28" t="str">
        <f>IF(Table4[[#This Row],[Column177]]=0,"",Table4[Column177])</f>
        <v/>
      </c>
      <c r="FX28" t="str">
        <f>IF(Table4[[#This Row],[Column178]]=0,"",Table4[Column178])</f>
        <v/>
      </c>
      <c r="FY28" t="str">
        <f>IF(Table4[[#This Row],[Column179]]=0,"",Table4[Column179])</f>
        <v/>
      </c>
      <c r="FZ28" t="str">
        <f>IF(Table4[[#This Row],[Column180]]=0,"",Table4[Column180])</f>
        <v/>
      </c>
      <c r="GA28" t="str">
        <f>IF(Table4[[#This Row],[Column181]]=0,"",Table4[Column181])</f>
        <v/>
      </c>
      <c r="GB28" t="str">
        <f>IF(Table4[[#This Row],[Column182]]=0,"",Table4[Column182])</f>
        <v/>
      </c>
      <c r="GC28" t="str">
        <f>IF(Table4[[#This Row],[Column183]]=0,"",Table4[Column183])</f>
        <v/>
      </c>
      <c r="GD28" t="str">
        <f>IF(Table4[[#This Row],[Column184]]=0,"",Table4[Column184])</f>
        <v/>
      </c>
      <c r="GE28" t="str">
        <f>IF(Table4[[#This Row],[Column185]]=0,"",Table4[Column185])</f>
        <v/>
      </c>
      <c r="GF28" t="str">
        <f>IF(Table4[[#This Row],[Column186]]=0,"",Table4[Column186])</f>
        <v/>
      </c>
      <c r="GG28" t="str">
        <f>IF(Table4[[#This Row],[Column187]]=0,"",Table4[Column187])</f>
        <v/>
      </c>
      <c r="GH28" t="str">
        <f>IF(Table4[[#This Row],[Column188]]=0,"",Table4[Column188])</f>
        <v/>
      </c>
      <c r="GI28" t="str">
        <f>IF(Table4[[#This Row],[Column189]]=0,"",Table4[Column189])</f>
        <v/>
      </c>
      <c r="GJ28" t="str">
        <f>IF(Table4[[#This Row],[Column190]]=0,"",Table4[Column190])</f>
        <v/>
      </c>
      <c r="GK28" t="str">
        <f>IF(Table4[[#This Row],[Column191]]=0,"",Table4[Column191])</f>
        <v/>
      </c>
      <c r="GL28" t="str">
        <f>IF(Table4[[#This Row],[Column192]]=0,"",Table4[Column192])</f>
        <v/>
      </c>
      <c r="GM28" t="str">
        <f>IF(Table4[[#This Row],[Column193]]=0,"",Table4[Column193])</f>
        <v/>
      </c>
      <c r="GN28" t="str">
        <f>IF(Table4[[#This Row],[Column194]]=0,"",Table4[Column194])</f>
        <v/>
      </c>
      <c r="GO28" t="str">
        <f>IF(Table4[[#This Row],[Column195]]=0,"",Table4[Column195])</f>
        <v/>
      </c>
      <c r="GP28" t="str">
        <f>IF(Table4[[#This Row],[Column196]]=0,"",Table4[Column196])</f>
        <v/>
      </c>
      <c r="GQ28" t="str">
        <f>IF(Table4[[#This Row],[Column197]]=0,"",Table4[Column197])</f>
        <v/>
      </c>
      <c r="GR28" t="str">
        <f>IF(Table4[[#This Row],[Column198]]=0,"",Table4[Column198])</f>
        <v/>
      </c>
      <c r="GS28" t="str">
        <f>IF(Table4[[#This Row],[Column199]]=0,"",Table4[Column199])</f>
        <v/>
      </c>
      <c r="GT28" t="str">
        <f>IF(Table4[[#This Row],[Column200]]=0,"",Table4[Column200])</f>
        <v/>
      </c>
      <c r="GU28" t="str">
        <f>IF(Table4[[#This Row],[Column201]]=0,"",Table4[Column201])</f>
        <v/>
      </c>
      <c r="GV28" t="str">
        <f>IF(Table4[[#This Row],[Column202]]=0,"",Table4[Column202])</f>
        <v/>
      </c>
      <c r="GW28" t="str">
        <f>IF(Table4[[#This Row],[Column203]]=0,"",Table4[Column203])</f>
        <v/>
      </c>
      <c r="GX28" t="str">
        <f>IF(Table4[[#This Row],[Conversions]]=0,"",Table4[Conversions])</f>
        <v/>
      </c>
      <c r="GY28" s="2" t="e">
        <f>Table434[[#This Row],[Conversions]]*B$2</f>
        <v>#VALUE!</v>
      </c>
      <c r="GZ28">
        <f>SUM(COUNTIF(Table434[[#This Row],[Path]:[Column203]],{"*e*","social"}))</f>
        <v>0</v>
      </c>
      <c r="HA28" t="e">
        <f t="array" ref="HA28">IF(LOOKUP(REPT("Z",255),IF(B28:GW28&lt;&gt;"",B28:GW28),B28:GW28)=A$2,1,0)</f>
        <v>#N/A</v>
      </c>
      <c r="HB28" t="e">
        <f t="array" ref="HB28">IF(LOOKUP(REPT("Z",255),IF(B28:GW28&lt;&gt;"",B28:GW28),B28:GW28)=A$3,1,0)</f>
        <v>#N/A</v>
      </c>
      <c r="HC28" t="e">
        <f t="array" ref="HC28">IF(LOOKUP(REPT("Z",255),IF(B28:GW28&lt;&gt;"",B28:GW28),B28:GW28)=A$4,1,0)</f>
        <v>#N/A</v>
      </c>
      <c r="HD28" t="e">
        <f t="array" ref="HD28">IF(LOOKUP(REPT("Z",255),IF(B28:GW28&lt;&gt;"",B28:GW28),B28:GW28)=A$5,1,0)</f>
        <v>#N/A</v>
      </c>
      <c r="HE28" t="e">
        <f t="array" ref="HE28">IF(LOOKUP(REPT("Z",255),IF(B28:GW28&lt;&gt;"",B28:GW28),B28:GW28)=A$6,1,0)</f>
        <v>#N/A</v>
      </c>
      <c r="HF28" t="e">
        <f t="array" ref="HF28">IF(LOOKUP(REPT("Z",255),IF(B28:GW28&lt;&gt;"",B28:GW28),B28:GW28)=A$7,1,0)</f>
        <v>#N/A</v>
      </c>
      <c r="HG28" s="1">
        <f>COUNTIF(Table434[[#This Row],[Path]:[Column203]],A$2)</f>
        <v>0</v>
      </c>
      <c r="HH28" s="1">
        <f>COUNTIF(Table434[[#This Row],[Path]:[Column203]],A$3)</f>
        <v>0</v>
      </c>
      <c r="HI28" s="1">
        <f>COUNTIF(Table434[[#This Row],[Path]:[Column203]],A$4)</f>
        <v>0</v>
      </c>
      <c r="HJ28" s="5">
        <f>COUNTIF(Table434[[#This Row],[Path]:[Column203]],A$5)</f>
        <v>0</v>
      </c>
      <c r="HK28" s="5">
        <f>COUNTIF(Table434[[#This Row],[Path]:[Column203]],A$6)</f>
        <v>0</v>
      </c>
      <c r="HL28" s="5">
        <f>COUNTIF(Table434[[#This Row],[Path]:[Column203]],A$7)</f>
        <v>0</v>
      </c>
      <c r="HM28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28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28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28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28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28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28" s="4" t="e">
        <f>Table434[[#This Row],[IncrementalOrganic Attribution Ratio]]*Table434[[#This Row],[Total Revenue]]</f>
        <v>#VALUE!</v>
      </c>
      <c r="HT28" s="4" t="e">
        <f>Table434[[#This Row],[BrandIntention Attribution Ratio]]*Table434[[#This Row],[Total Revenue]]</f>
        <v>#VALUE!</v>
      </c>
      <c r="HU28" s="4" t="e">
        <f>Table434[[#This Row],[Incrementalcpc Attribution Ratio]]*Table434[[#This Row],[Total Revenue]]</f>
        <v>#VALUE!</v>
      </c>
      <c r="HV28" s="4" t="e">
        <f>Table434[[#This Row],[Feeds Attribution Ratio]]*Table434[[#This Row],[Total Revenue]]</f>
        <v>#VALUE!</v>
      </c>
      <c r="HW28" s="4" t="e">
        <f>Table434[[#This Row],[Referrals Attribution Ratio]]*Table434[[#This Row],[Total Revenue]]</f>
        <v>#VALUE!</v>
      </c>
      <c r="HX28" s="4" t="e">
        <f>Table434[[#This Row],[Social Attribution Ratio]]*Table434[[#This Row],[Total Revenue]]</f>
        <v>#VALUE!</v>
      </c>
      <c r="HY28" s="18">
        <f>SUM(Table434[[#This Row],[IncrementalOrganic Attribution Ratio]:[Social Attribution Ratio]])</f>
        <v>0</v>
      </c>
    </row>
    <row r="29" spans="2:233" x14ac:dyDescent="0.25">
      <c r="B29" t="str">
        <f>IF(Table4[[#This Row],[Path]]=0,"",Table4[Path])</f>
        <v/>
      </c>
      <c r="C29" t="str">
        <f>IF(Table4[[#This Row],[Column1]]=0,"",Table4[Column1])</f>
        <v/>
      </c>
      <c r="D29" t="str">
        <f>IF(Table4[[#This Row],[Column2]]=0,"",Table4[Column2])</f>
        <v/>
      </c>
      <c r="E29" t="str">
        <f>IF(Table4[[#This Row],[Column3]]=0,"",Table4[Column3])</f>
        <v/>
      </c>
      <c r="F29" t="str">
        <f>IF(Table4[[#This Row],[Column4]]=0,"",Table4[Column4])</f>
        <v/>
      </c>
      <c r="G29" t="str">
        <f>IF(Table4[[#This Row],[Column5]]=0,"",Table4[Column5])</f>
        <v/>
      </c>
      <c r="H29" t="str">
        <f>IF(Table4[[#This Row],[Column6]]=0,"",Table4[Column6])</f>
        <v/>
      </c>
      <c r="I29" t="str">
        <f>IF(Table4[[#This Row],[Column7]]=0,"",Table4[Column7])</f>
        <v/>
      </c>
      <c r="J29" t="str">
        <f>IF(Table4[[#This Row],[Column8]]=0,"",Table4[Column8])</f>
        <v/>
      </c>
      <c r="K29" t="str">
        <f>IF(Table4[[#This Row],[Column9]]=0,"",Table4[Column9])</f>
        <v/>
      </c>
      <c r="L29" t="str">
        <f>IF(Table4[[#This Row],[Column10]]=0,"",Table4[Column10])</f>
        <v/>
      </c>
      <c r="M29" t="str">
        <f>IF(Table4[[#This Row],[Column11]]=0,"",Table4[Column11])</f>
        <v/>
      </c>
      <c r="N29" t="str">
        <f>IF(Table4[[#This Row],[Column12]]=0,"",Table4[Column12])</f>
        <v/>
      </c>
      <c r="O29" t="str">
        <f>IF(Table4[[#This Row],[Column13]]=0,"",Table4[Column13])</f>
        <v/>
      </c>
      <c r="P29" t="str">
        <f>IF(Table4[[#This Row],[Column14]]=0,"",Table4[Column14])</f>
        <v/>
      </c>
      <c r="Q29" t="str">
        <f>IF(Table4[[#This Row],[Column15]]=0,"",Table4[Column15])</f>
        <v/>
      </c>
      <c r="R29" t="str">
        <f>IF(Table4[[#This Row],[Column16]]=0,"",Table4[Column16])</f>
        <v/>
      </c>
      <c r="S29" t="str">
        <f>IF(Table4[[#This Row],[Column17]]=0,"",Table4[Column17])</f>
        <v/>
      </c>
      <c r="T29" t="str">
        <f>IF(Table4[[#This Row],[Column18]]=0,"",Table4[Column18])</f>
        <v/>
      </c>
      <c r="U29" t="str">
        <f>IF(Table4[[#This Row],[Column19]]=0,"",Table4[Column19])</f>
        <v/>
      </c>
      <c r="V29" t="str">
        <f>IF(Table4[[#This Row],[Column20]]=0,"",Table4[Column20])</f>
        <v/>
      </c>
      <c r="W29" t="str">
        <f>IF(Table4[[#This Row],[Column21]]=0,"",Table4[Column21])</f>
        <v/>
      </c>
      <c r="X29" t="str">
        <f>IF(Table4[[#This Row],[Column22]]=0,"",Table4[Column22])</f>
        <v/>
      </c>
      <c r="Y29" t="str">
        <f>IF(Table4[[#This Row],[Column23]]=0,"",Table4[Column23])</f>
        <v/>
      </c>
      <c r="Z29" t="str">
        <f>IF(Table4[[#This Row],[Column24]]=0,"",Table4[Column24])</f>
        <v/>
      </c>
      <c r="AA29" t="str">
        <f>IF(Table4[[#This Row],[Column25]]=0,"",Table4[Column25])</f>
        <v/>
      </c>
      <c r="AB29" t="str">
        <f>IF(Table4[[#This Row],[Column26]]=0,"",Table4[Column26])</f>
        <v/>
      </c>
      <c r="AC29" t="str">
        <f>IF(Table4[[#This Row],[Column27]]=0,"",Table4[Column27])</f>
        <v/>
      </c>
      <c r="AD29" t="str">
        <f>IF(Table4[[#This Row],[Column28]]=0,"",Table4[Column28])</f>
        <v/>
      </c>
      <c r="AE29" t="str">
        <f>IF(Table4[[#This Row],[Column29]]=0,"",Table4[Column29])</f>
        <v/>
      </c>
      <c r="AF29" t="str">
        <f>IF(Table4[[#This Row],[Column30]]=0,"",Table4[Column30])</f>
        <v/>
      </c>
      <c r="AG29" t="str">
        <f>IF(Table4[[#This Row],[Column31]]=0,"",Table4[Column31])</f>
        <v/>
      </c>
      <c r="AH29" t="str">
        <f>IF(Table4[[#This Row],[Column32]]=0,"",Table4[Column32])</f>
        <v/>
      </c>
      <c r="AI29" t="str">
        <f>IF(Table4[[#This Row],[Column33]]=0,"",Table4[Column33])</f>
        <v/>
      </c>
      <c r="AJ29" t="str">
        <f>IF(Table4[[#This Row],[Column34]]=0,"",Table4[Column34])</f>
        <v/>
      </c>
      <c r="AK29" t="str">
        <f>IF(Table4[[#This Row],[Column35]]=0,"",Table4[Column35])</f>
        <v/>
      </c>
      <c r="AL29" t="str">
        <f>IF(Table4[[#This Row],[Column36]]=0,"",Table4[Column36])</f>
        <v/>
      </c>
      <c r="AM29" t="str">
        <f>IF(Table4[[#This Row],[Column37]]=0,"",Table4[Column37])</f>
        <v/>
      </c>
      <c r="AN29" t="str">
        <f>IF(Table4[[#This Row],[Column38]]=0,"",Table4[Column38])</f>
        <v/>
      </c>
      <c r="AO29" t="str">
        <f>IF(Table4[[#This Row],[Column39]]=0,"",Table4[Column39])</f>
        <v/>
      </c>
      <c r="AP29" t="str">
        <f>IF(Table4[[#This Row],[Column40]]=0,"",Table4[Column40])</f>
        <v/>
      </c>
      <c r="AQ29" t="str">
        <f>IF(Table4[[#This Row],[Column41]]=0,"",Table4[Column41])</f>
        <v/>
      </c>
      <c r="AR29" t="str">
        <f>IF(Table4[[#This Row],[Column42]]=0,"",Table4[Column42])</f>
        <v/>
      </c>
      <c r="AS29" t="str">
        <f>IF(Table4[[#This Row],[Column43]]=0,"",Table4[Column43])</f>
        <v/>
      </c>
      <c r="AT29" t="str">
        <f>IF(Table4[[#This Row],[Column44]]=0,"",Table4[Column44])</f>
        <v/>
      </c>
      <c r="AU29" t="str">
        <f>IF(Table4[[#This Row],[Column45]]=0,"",Table4[Column45])</f>
        <v/>
      </c>
      <c r="AV29" t="str">
        <f>IF(Table4[[#This Row],[Column46]]=0,"",Table4[Column46])</f>
        <v/>
      </c>
      <c r="AW29" t="str">
        <f>IF(Table4[[#This Row],[Column47]]=0,"",Table4[Column47])</f>
        <v/>
      </c>
      <c r="AX29" t="str">
        <f>IF(Table4[[#This Row],[Column48]]=0,"",Table4[Column48])</f>
        <v/>
      </c>
      <c r="AY29" t="str">
        <f>IF(Table4[[#This Row],[Column49]]=0,"",Table4[Column49])</f>
        <v/>
      </c>
      <c r="AZ29" t="str">
        <f>IF(Table4[[#This Row],[Column50]]=0,"",Table4[Column50])</f>
        <v/>
      </c>
      <c r="BA29" t="str">
        <f>IF(Table4[[#This Row],[Column51]]=0,"",Table4[Column51])</f>
        <v/>
      </c>
      <c r="BB29" t="str">
        <f>IF(Table4[[#This Row],[Column52]]=0,"",Table4[Column52])</f>
        <v/>
      </c>
      <c r="BC29" t="str">
        <f>IF(Table4[[#This Row],[Column53]]=0,"",Table4[Column53])</f>
        <v/>
      </c>
      <c r="BD29" t="str">
        <f>IF(Table4[[#This Row],[Column54]]=0,"",Table4[Column54])</f>
        <v/>
      </c>
      <c r="BE29" t="str">
        <f>IF(Table4[[#This Row],[Column55]]=0,"",Table4[Column55])</f>
        <v/>
      </c>
      <c r="BF29" t="str">
        <f>IF(Table4[[#This Row],[Column56]]=0,"",Table4[Column56])</f>
        <v/>
      </c>
      <c r="BG29" t="str">
        <f>IF(Table4[[#This Row],[Column57]]=0,"",Table4[Column57])</f>
        <v/>
      </c>
      <c r="BH29" t="str">
        <f>IF(Table4[[#This Row],[Column58]]=0,"",Table4[Column58])</f>
        <v/>
      </c>
      <c r="BI29" t="str">
        <f>IF(Table4[[#This Row],[Column59]]=0,"",Table4[Column59])</f>
        <v/>
      </c>
      <c r="BJ29" t="str">
        <f>IF(Table4[[#This Row],[Column60]]=0,"",Table4[Column60])</f>
        <v/>
      </c>
      <c r="BK29" t="str">
        <f>IF(Table4[[#This Row],[Column61]]=0,"",Table4[Column61])</f>
        <v/>
      </c>
      <c r="BL29" t="str">
        <f>IF(Table4[[#This Row],[Column62]]=0,"",Table4[Column62])</f>
        <v/>
      </c>
      <c r="BM29" t="str">
        <f>IF(Table4[[#This Row],[Column63]]=0,"",Table4[Column63])</f>
        <v/>
      </c>
      <c r="BN29" t="str">
        <f>IF(Table4[[#This Row],[Column64]]=0,"",Table4[Column64])</f>
        <v/>
      </c>
      <c r="BO29" t="str">
        <f>IF(Table4[[#This Row],[Column65]]=0,"",Table4[Column65])</f>
        <v/>
      </c>
      <c r="BP29" t="str">
        <f>IF(Table4[[#This Row],[Column66]]=0,"",Table4[Column66])</f>
        <v/>
      </c>
      <c r="BQ29" t="str">
        <f>IF(Table4[[#This Row],[Column67]]=0,"",Table4[Column67])</f>
        <v/>
      </c>
      <c r="BR29" t="str">
        <f>IF(Table4[[#This Row],[Column68]]=0,"",Table4[Column68])</f>
        <v/>
      </c>
      <c r="BS29" t="str">
        <f>IF(Table4[[#This Row],[Column69]]=0,"",Table4[Column69])</f>
        <v/>
      </c>
      <c r="BT29" t="str">
        <f>IF(Table4[[#This Row],[Column70]]=0,"",Table4[Column70])</f>
        <v/>
      </c>
      <c r="BU29" t="str">
        <f>IF(Table4[[#This Row],[Column71]]=0,"",Table4[Column71])</f>
        <v/>
      </c>
      <c r="BV29" t="str">
        <f>IF(Table4[[#This Row],[Column72]]=0,"",Table4[Column72])</f>
        <v/>
      </c>
      <c r="BW29" t="str">
        <f>IF(Table4[[#This Row],[Column73]]=0,"",Table4[Column73])</f>
        <v/>
      </c>
      <c r="BX29" t="str">
        <f>IF(Table4[[#This Row],[Column74]]=0,"",Table4[Column74])</f>
        <v/>
      </c>
      <c r="BY29" t="str">
        <f>IF(Table4[[#This Row],[Column75]]=0,"",Table4[Column75])</f>
        <v/>
      </c>
      <c r="BZ29" t="str">
        <f>IF(Table4[[#This Row],[Column76]]=0,"",Table4[Column76])</f>
        <v/>
      </c>
      <c r="CA29" t="str">
        <f>IF(Table4[[#This Row],[Column77]]=0,"",Table4[Column77])</f>
        <v/>
      </c>
      <c r="CB29" t="str">
        <f>IF(Table4[[#This Row],[Column78]]=0,"",Table4[Column78])</f>
        <v/>
      </c>
      <c r="CC29" t="str">
        <f>IF(Table4[[#This Row],[Column79]]=0,"",Table4[Column79])</f>
        <v/>
      </c>
      <c r="CD29" t="str">
        <f>IF(Table4[[#This Row],[Column80]]=0,"",Table4[Column80])</f>
        <v/>
      </c>
      <c r="CE29" t="str">
        <f>IF(Table4[[#This Row],[Column81]]=0,"",Table4[Column81])</f>
        <v/>
      </c>
      <c r="CF29" t="str">
        <f>IF(Table4[[#This Row],[Column82]]=0,"",Table4[Column82])</f>
        <v/>
      </c>
      <c r="CG29" t="str">
        <f>IF(Table4[[#This Row],[Column83]]=0,"",Table4[Column83])</f>
        <v/>
      </c>
      <c r="CH29" t="str">
        <f>IF(Table4[[#This Row],[Column84]]=0,"",Table4[Column84])</f>
        <v/>
      </c>
      <c r="CI29" t="str">
        <f>IF(Table4[[#This Row],[Column85]]=0,"",Table4[Column85])</f>
        <v/>
      </c>
      <c r="CJ29" t="str">
        <f>IF(Table4[[#This Row],[Column86]]=0,"",Table4[Column86])</f>
        <v/>
      </c>
      <c r="CK29" t="str">
        <f>IF(Table4[[#This Row],[Column87]]=0,"",Table4[Column87])</f>
        <v/>
      </c>
      <c r="CL29" t="str">
        <f>IF(Table4[[#This Row],[Column88]]=0,"",Table4[Column88])</f>
        <v/>
      </c>
      <c r="CM29" t="str">
        <f>IF(Table4[[#This Row],[Column89]]=0,"",Table4[Column89])</f>
        <v/>
      </c>
      <c r="CN29" t="str">
        <f>IF(Table4[[#This Row],[Column90]]=0,"",Table4[Column90])</f>
        <v/>
      </c>
      <c r="CO29" t="str">
        <f>IF(Table4[[#This Row],[Column91]]=0,"",Table4[Column91])</f>
        <v/>
      </c>
      <c r="CP29" t="str">
        <f>IF(Table4[[#This Row],[Column92]]=0,"",Table4[Column92])</f>
        <v/>
      </c>
      <c r="CQ29" t="str">
        <f>IF(Table4[[#This Row],[Column93]]=0,"",Table4[Column93])</f>
        <v/>
      </c>
      <c r="CR29" t="str">
        <f>IF(Table4[[#This Row],[Column94]]=0,"",Table4[Column94])</f>
        <v/>
      </c>
      <c r="CS29" t="str">
        <f>IF(Table4[[#This Row],[Column95]]=0,"",Table4[Column95])</f>
        <v/>
      </c>
      <c r="CT29" t="str">
        <f>IF(Table4[[#This Row],[Column96]]=0,"",Table4[Column96])</f>
        <v/>
      </c>
      <c r="CU29" t="str">
        <f>IF(Table4[[#This Row],[Column97]]=0,"",Table4[Column97])</f>
        <v/>
      </c>
      <c r="CV29" t="str">
        <f>IF(Table4[[#This Row],[Column98]]=0,"",Table4[Column98])</f>
        <v/>
      </c>
      <c r="CW29" t="str">
        <f>IF(Table4[[#This Row],[Column99]]=0,"",Table4[Column99])</f>
        <v/>
      </c>
      <c r="CX29" t="str">
        <f>IF(Table4[[#This Row],[Column100]]=0,"",Table4[Column100])</f>
        <v/>
      </c>
      <c r="CY29" t="str">
        <f>IF(Table4[[#This Row],[Column101]]=0,"",Table4[Column101])</f>
        <v/>
      </c>
      <c r="CZ29" t="str">
        <f>IF(Table4[[#This Row],[Column102]]=0,"",Table4[Column102])</f>
        <v/>
      </c>
      <c r="DA29" t="str">
        <f>IF(Table4[[#This Row],[Column103]]=0,"",Table4[Column103])</f>
        <v/>
      </c>
      <c r="DB29" t="str">
        <f>IF(Table4[[#This Row],[Column104]]=0,"",Table4[Column104])</f>
        <v/>
      </c>
      <c r="DC29" t="str">
        <f>IF(Table4[[#This Row],[Column105]]=0,"",Table4[Column105])</f>
        <v/>
      </c>
      <c r="DD29" t="str">
        <f>IF(Table4[[#This Row],[Column106]]=0,"",Table4[Column106])</f>
        <v/>
      </c>
      <c r="DE29" t="str">
        <f>IF(Table4[[#This Row],[Column107]]=0,"",Table4[Column107])</f>
        <v/>
      </c>
      <c r="DF29" t="str">
        <f>IF(Table4[[#This Row],[Column108]]=0,"",Table4[Column108])</f>
        <v/>
      </c>
      <c r="DG29" t="str">
        <f>IF(Table4[[#This Row],[Column109]]=0,"",Table4[Column109])</f>
        <v/>
      </c>
      <c r="DH29" t="str">
        <f>IF(Table4[[#This Row],[Column110]]=0,"",Table4[Column110])</f>
        <v/>
      </c>
      <c r="DI29" t="str">
        <f>IF(Table4[[#This Row],[Column111]]=0,"",Table4[Column111])</f>
        <v/>
      </c>
      <c r="DJ29" t="str">
        <f>IF(Table4[[#This Row],[Column112]]=0,"",Table4[Column112])</f>
        <v/>
      </c>
      <c r="DK29" t="str">
        <f>IF(Table4[[#This Row],[Column113]]=0,"",Table4[Column113])</f>
        <v/>
      </c>
      <c r="DL29" t="str">
        <f>IF(Table4[[#This Row],[Column114]]=0,"",Table4[Column114])</f>
        <v/>
      </c>
      <c r="DM29" t="str">
        <f>IF(Table4[[#This Row],[Column115]]=0,"",Table4[Column115])</f>
        <v/>
      </c>
      <c r="DN29" t="str">
        <f>IF(Table4[[#This Row],[Column116]]=0,"",Table4[Column116])</f>
        <v/>
      </c>
      <c r="DO29" t="str">
        <f>IF(Table4[[#This Row],[Column117]]=0,"",Table4[Column117])</f>
        <v/>
      </c>
      <c r="DP29" t="str">
        <f>IF(Table4[[#This Row],[Column118]]=0,"",Table4[Column118])</f>
        <v/>
      </c>
      <c r="DQ29" t="str">
        <f>IF(Table4[[#This Row],[Column119]]=0,"",Table4[Column119])</f>
        <v/>
      </c>
      <c r="DR29" t="str">
        <f>IF(Table4[[#This Row],[Column120]]=0,"",Table4[Column120])</f>
        <v/>
      </c>
      <c r="DS29" t="str">
        <f>IF(Table4[[#This Row],[Column121]]=0,"",Table4[Column121])</f>
        <v/>
      </c>
      <c r="DT29" t="str">
        <f>IF(Table4[[#This Row],[Column122]]=0,"",Table4[Column122])</f>
        <v/>
      </c>
      <c r="DU29" t="str">
        <f>IF(Table4[[#This Row],[Column123]]=0,"",Table4[Column123])</f>
        <v/>
      </c>
      <c r="DV29" t="str">
        <f>IF(Table4[[#This Row],[Column124]]=0,"",Table4[Column124])</f>
        <v/>
      </c>
      <c r="DW29" t="str">
        <f>IF(Table4[[#This Row],[Column125]]=0,"",Table4[Column125])</f>
        <v/>
      </c>
      <c r="DX29" t="str">
        <f>IF(Table4[[#This Row],[Column126]]=0,"",Table4[Column126])</f>
        <v/>
      </c>
      <c r="DY29" t="str">
        <f>IF(Table4[[#This Row],[Column127]]=0,"",Table4[Column127])</f>
        <v/>
      </c>
      <c r="DZ29" t="str">
        <f>IF(Table4[[#This Row],[Column128]]=0,"",Table4[Column128])</f>
        <v/>
      </c>
      <c r="EA29" t="str">
        <f>IF(Table4[[#This Row],[Column129]]=0,"",Table4[Column129])</f>
        <v/>
      </c>
      <c r="EB29" t="str">
        <f>IF(Table4[[#This Row],[Column130]]=0,"",Table4[Column130])</f>
        <v/>
      </c>
      <c r="EC29" t="str">
        <f>IF(Table4[[#This Row],[Column131]]=0,"",Table4[Column131])</f>
        <v/>
      </c>
      <c r="ED29" t="str">
        <f>IF(Table4[[#This Row],[Column132]]=0,"",Table4[Column132])</f>
        <v/>
      </c>
      <c r="EE29" t="str">
        <f>IF(Table4[[#This Row],[Column133]]=0,"",Table4[Column133])</f>
        <v/>
      </c>
      <c r="EF29" t="str">
        <f>IF(Table4[[#This Row],[Column134]]=0,"",Table4[Column134])</f>
        <v/>
      </c>
      <c r="EG29" t="str">
        <f>IF(Table4[[#This Row],[Column135]]=0,"",Table4[Column135])</f>
        <v/>
      </c>
      <c r="EH29" t="str">
        <f>IF(Table4[[#This Row],[Column136]]=0,"",Table4[Column136])</f>
        <v/>
      </c>
      <c r="EI29" t="str">
        <f>IF(Table4[[#This Row],[Column137]]=0,"",Table4[Column137])</f>
        <v/>
      </c>
      <c r="EJ29" t="str">
        <f>IF(Table4[[#This Row],[Column138]]=0,"",Table4[Column138])</f>
        <v/>
      </c>
      <c r="EK29" t="str">
        <f>IF(Table4[[#This Row],[Column139]]=0,"",Table4[Column139])</f>
        <v/>
      </c>
      <c r="EL29" t="str">
        <f>IF(Table4[[#This Row],[Column140]]=0,"",Table4[Column140])</f>
        <v/>
      </c>
      <c r="EM29" t="str">
        <f>IF(Table4[[#This Row],[Column141]]=0,"",Table4[Column141])</f>
        <v/>
      </c>
      <c r="EN29" t="str">
        <f>IF(Table4[[#This Row],[Column142]]=0,"",Table4[Column142])</f>
        <v/>
      </c>
      <c r="EO29" t="str">
        <f>IF(Table4[[#This Row],[Column143]]=0,"",Table4[Column143])</f>
        <v/>
      </c>
      <c r="EP29" t="str">
        <f>IF(Table4[[#This Row],[Column144]]=0,"",Table4[Column144])</f>
        <v/>
      </c>
      <c r="EQ29" t="str">
        <f>IF(Table4[[#This Row],[Column145]]=0,"",Table4[Column145])</f>
        <v/>
      </c>
      <c r="ER29" t="str">
        <f>IF(Table4[[#This Row],[Column146]]=0,"",Table4[Column146])</f>
        <v/>
      </c>
      <c r="ES29" t="str">
        <f>IF(Table4[[#This Row],[Column147]]=0,"",Table4[Column147])</f>
        <v/>
      </c>
      <c r="ET29" t="str">
        <f>IF(Table4[[#This Row],[Column148]]=0,"",Table4[Column148])</f>
        <v/>
      </c>
      <c r="EU29" t="str">
        <f>IF(Table4[[#This Row],[Column149]]=0,"",Table4[Column149])</f>
        <v/>
      </c>
      <c r="EV29" t="str">
        <f>IF(Table4[[#This Row],[Column150]]=0,"",Table4[Column150])</f>
        <v/>
      </c>
      <c r="EW29" t="str">
        <f>IF(Table4[[#This Row],[Column151]]=0,"",Table4[Column151])</f>
        <v/>
      </c>
      <c r="EX29" t="str">
        <f>IF(Table4[[#This Row],[Column152]]=0,"",Table4[Column152])</f>
        <v/>
      </c>
      <c r="EY29" t="str">
        <f>IF(Table4[[#This Row],[Column153]]=0,"",Table4[Column153])</f>
        <v/>
      </c>
      <c r="EZ29" t="str">
        <f>IF(Table4[[#This Row],[Column154]]=0,"",Table4[Column154])</f>
        <v/>
      </c>
      <c r="FA29" t="str">
        <f>IF(Table4[[#This Row],[Column155]]=0,"",Table4[Column155])</f>
        <v/>
      </c>
      <c r="FB29" t="str">
        <f>IF(Table4[[#This Row],[Column156]]=0,"",Table4[Column156])</f>
        <v/>
      </c>
      <c r="FC29" t="str">
        <f>IF(Table4[[#This Row],[Column157]]=0,"",Table4[Column157])</f>
        <v/>
      </c>
      <c r="FD29" t="str">
        <f>IF(Table4[[#This Row],[Column158]]=0,"",Table4[Column158])</f>
        <v/>
      </c>
      <c r="FE29" t="str">
        <f>IF(Table4[[#This Row],[Column159]]=0,"",Table4[Column159])</f>
        <v/>
      </c>
      <c r="FF29" t="str">
        <f>IF(Table4[[#This Row],[Column160]]=0,"",Table4[Column160])</f>
        <v/>
      </c>
      <c r="FG29" t="str">
        <f>IF(Table4[[#This Row],[Column161]]=0,"",Table4[Column161])</f>
        <v/>
      </c>
      <c r="FH29" t="str">
        <f>IF(Table4[[#This Row],[Column162]]=0,"",Table4[Column162])</f>
        <v/>
      </c>
      <c r="FI29" t="str">
        <f>IF(Table4[[#This Row],[Column163]]=0,"",Table4[Column163])</f>
        <v/>
      </c>
      <c r="FJ29" t="str">
        <f>IF(Table4[[#This Row],[Column164]]=0,"",Table4[Column164])</f>
        <v/>
      </c>
      <c r="FK29" t="str">
        <f>IF(Table4[[#This Row],[Column165]]=0,"",Table4[Column165])</f>
        <v/>
      </c>
      <c r="FL29" t="str">
        <f>IF(Table4[[#This Row],[Column166]]=0,"",Table4[Column166])</f>
        <v/>
      </c>
      <c r="FM29" t="str">
        <f>IF(Table4[[#This Row],[Column167]]=0,"",Table4[Column167])</f>
        <v/>
      </c>
      <c r="FN29" t="str">
        <f>IF(Table4[[#This Row],[Column168]]=0,"",Table4[Column168])</f>
        <v/>
      </c>
      <c r="FO29" t="str">
        <f>IF(Table4[[#This Row],[Column169]]=0,"",Table4[Column169])</f>
        <v/>
      </c>
      <c r="FP29" t="str">
        <f>IF(Table4[[#This Row],[Column170]]=0,"",Table4[Column170])</f>
        <v/>
      </c>
      <c r="FQ29" t="str">
        <f>IF(Table4[[#This Row],[Column171]]=0,"",Table4[Column171])</f>
        <v/>
      </c>
      <c r="FR29" t="str">
        <f>IF(Table4[[#This Row],[Column172]]=0,"",Table4[Column172])</f>
        <v/>
      </c>
      <c r="FS29" t="str">
        <f>IF(Table4[[#This Row],[Column173]]=0,"",Table4[Column173])</f>
        <v/>
      </c>
      <c r="FT29" t="str">
        <f>IF(Table4[[#This Row],[Column174]]=0,"",Table4[Column174])</f>
        <v/>
      </c>
      <c r="FU29" t="str">
        <f>IF(Table4[[#This Row],[Column175]]=0,"",Table4[Column175])</f>
        <v/>
      </c>
      <c r="FV29" t="str">
        <f>IF(Table4[[#This Row],[Column176]]=0,"",Table4[Column176])</f>
        <v/>
      </c>
      <c r="FW29" t="str">
        <f>IF(Table4[[#This Row],[Column177]]=0,"",Table4[Column177])</f>
        <v/>
      </c>
      <c r="FX29" t="str">
        <f>IF(Table4[[#This Row],[Column178]]=0,"",Table4[Column178])</f>
        <v/>
      </c>
      <c r="FY29" t="str">
        <f>IF(Table4[[#This Row],[Column179]]=0,"",Table4[Column179])</f>
        <v/>
      </c>
      <c r="FZ29" t="str">
        <f>IF(Table4[[#This Row],[Column180]]=0,"",Table4[Column180])</f>
        <v/>
      </c>
      <c r="GA29" t="str">
        <f>IF(Table4[[#This Row],[Column181]]=0,"",Table4[Column181])</f>
        <v/>
      </c>
      <c r="GB29" t="str">
        <f>IF(Table4[[#This Row],[Column182]]=0,"",Table4[Column182])</f>
        <v/>
      </c>
      <c r="GC29" t="str">
        <f>IF(Table4[[#This Row],[Column183]]=0,"",Table4[Column183])</f>
        <v/>
      </c>
      <c r="GD29" t="str">
        <f>IF(Table4[[#This Row],[Column184]]=0,"",Table4[Column184])</f>
        <v/>
      </c>
      <c r="GE29" t="str">
        <f>IF(Table4[[#This Row],[Column185]]=0,"",Table4[Column185])</f>
        <v/>
      </c>
      <c r="GF29" t="str">
        <f>IF(Table4[[#This Row],[Column186]]=0,"",Table4[Column186])</f>
        <v/>
      </c>
      <c r="GG29" t="str">
        <f>IF(Table4[[#This Row],[Column187]]=0,"",Table4[Column187])</f>
        <v/>
      </c>
      <c r="GH29" t="str">
        <f>IF(Table4[[#This Row],[Column188]]=0,"",Table4[Column188])</f>
        <v/>
      </c>
      <c r="GI29" t="str">
        <f>IF(Table4[[#This Row],[Column189]]=0,"",Table4[Column189])</f>
        <v/>
      </c>
      <c r="GJ29" t="str">
        <f>IF(Table4[[#This Row],[Column190]]=0,"",Table4[Column190])</f>
        <v/>
      </c>
      <c r="GK29" t="str">
        <f>IF(Table4[[#This Row],[Column191]]=0,"",Table4[Column191])</f>
        <v/>
      </c>
      <c r="GL29" t="str">
        <f>IF(Table4[[#This Row],[Column192]]=0,"",Table4[Column192])</f>
        <v/>
      </c>
      <c r="GM29" t="str">
        <f>IF(Table4[[#This Row],[Column193]]=0,"",Table4[Column193])</f>
        <v/>
      </c>
      <c r="GN29" t="str">
        <f>IF(Table4[[#This Row],[Column194]]=0,"",Table4[Column194])</f>
        <v/>
      </c>
      <c r="GO29" t="str">
        <f>IF(Table4[[#This Row],[Column195]]=0,"",Table4[Column195])</f>
        <v/>
      </c>
      <c r="GP29" t="str">
        <f>IF(Table4[[#This Row],[Column196]]=0,"",Table4[Column196])</f>
        <v/>
      </c>
      <c r="GQ29" t="str">
        <f>IF(Table4[[#This Row],[Column197]]=0,"",Table4[Column197])</f>
        <v/>
      </c>
      <c r="GR29" t="str">
        <f>IF(Table4[[#This Row],[Column198]]=0,"",Table4[Column198])</f>
        <v/>
      </c>
      <c r="GS29" t="str">
        <f>IF(Table4[[#This Row],[Column199]]=0,"",Table4[Column199])</f>
        <v/>
      </c>
      <c r="GT29" t="str">
        <f>IF(Table4[[#This Row],[Column200]]=0,"",Table4[Column200])</f>
        <v/>
      </c>
      <c r="GU29" t="str">
        <f>IF(Table4[[#This Row],[Column201]]=0,"",Table4[Column201])</f>
        <v/>
      </c>
      <c r="GV29" t="str">
        <f>IF(Table4[[#This Row],[Column202]]=0,"",Table4[Column202])</f>
        <v/>
      </c>
      <c r="GW29" t="str">
        <f>IF(Table4[[#This Row],[Column203]]=0,"",Table4[Column203])</f>
        <v/>
      </c>
      <c r="GX29" t="str">
        <f>IF(Table4[[#This Row],[Conversions]]=0,"",Table4[Conversions])</f>
        <v/>
      </c>
      <c r="GY29" s="2" t="e">
        <f>Table434[[#This Row],[Conversions]]*B$2</f>
        <v>#VALUE!</v>
      </c>
      <c r="GZ29">
        <f>SUM(COUNTIF(Table434[[#This Row],[Path]:[Column203]],{"*e*","social"}))</f>
        <v>0</v>
      </c>
      <c r="HA29" t="e">
        <f t="array" ref="HA29">IF(LOOKUP(REPT("Z",255),IF(B29:GW29&lt;&gt;"",B29:GW29),B29:GW29)=A$2,1,0)</f>
        <v>#N/A</v>
      </c>
      <c r="HB29" t="e">
        <f t="array" ref="HB29">IF(LOOKUP(REPT("Z",255),IF(B29:GW29&lt;&gt;"",B29:GW29),B29:GW29)=A$3,1,0)</f>
        <v>#N/A</v>
      </c>
      <c r="HC29" t="e">
        <f t="array" ref="HC29">IF(LOOKUP(REPT("Z",255),IF(B29:GW29&lt;&gt;"",B29:GW29),B29:GW29)=A$4,1,0)</f>
        <v>#N/A</v>
      </c>
      <c r="HD29" t="e">
        <f t="array" ref="HD29">IF(LOOKUP(REPT("Z",255),IF(B29:GW29&lt;&gt;"",B29:GW29),B29:GW29)=A$5,1,0)</f>
        <v>#N/A</v>
      </c>
      <c r="HE29" t="e">
        <f t="array" ref="HE29">IF(LOOKUP(REPT("Z",255),IF(B29:GW29&lt;&gt;"",B29:GW29),B29:GW29)=A$6,1,0)</f>
        <v>#N/A</v>
      </c>
      <c r="HF29" t="e">
        <f t="array" ref="HF29">IF(LOOKUP(REPT("Z",255),IF(B29:GW29&lt;&gt;"",B29:GW29),B29:GW29)=A$7,1,0)</f>
        <v>#N/A</v>
      </c>
      <c r="HG29" s="1">
        <f>COUNTIF(Table434[[#This Row],[Path]:[Column203]],A$2)</f>
        <v>0</v>
      </c>
      <c r="HH29" s="1">
        <f>COUNTIF(Table434[[#This Row],[Path]:[Column203]],A$3)</f>
        <v>0</v>
      </c>
      <c r="HI29" s="1">
        <f>COUNTIF(Table434[[#This Row],[Path]:[Column203]],A$4)</f>
        <v>0</v>
      </c>
      <c r="HJ29" s="5">
        <f>COUNTIF(Table434[[#This Row],[Path]:[Column203]],A$5)</f>
        <v>0</v>
      </c>
      <c r="HK29" s="5">
        <f>COUNTIF(Table434[[#This Row],[Path]:[Column203]],A$6)</f>
        <v>0</v>
      </c>
      <c r="HL29" s="5">
        <f>COUNTIF(Table434[[#This Row],[Path]:[Column203]],A$7)</f>
        <v>0</v>
      </c>
      <c r="HM29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29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29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29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29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29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29" s="4" t="e">
        <f>Table434[[#This Row],[IncrementalOrganic Attribution Ratio]]*Table434[[#This Row],[Total Revenue]]</f>
        <v>#VALUE!</v>
      </c>
      <c r="HT29" s="4" t="e">
        <f>Table434[[#This Row],[BrandIntention Attribution Ratio]]*Table434[[#This Row],[Total Revenue]]</f>
        <v>#VALUE!</v>
      </c>
      <c r="HU29" s="4" t="e">
        <f>Table434[[#This Row],[Incrementalcpc Attribution Ratio]]*Table434[[#This Row],[Total Revenue]]</f>
        <v>#VALUE!</v>
      </c>
      <c r="HV29" s="4" t="e">
        <f>Table434[[#This Row],[Feeds Attribution Ratio]]*Table434[[#This Row],[Total Revenue]]</f>
        <v>#VALUE!</v>
      </c>
      <c r="HW29" s="4" t="e">
        <f>Table434[[#This Row],[Referrals Attribution Ratio]]*Table434[[#This Row],[Total Revenue]]</f>
        <v>#VALUE!</v>
      </c>
      <c r="HX29" s="4" t="e">
        <f>Table434[[#This Row],[Social Attribution Ratio]]*Table434[[#This Row],[Total Revenue]]</f>
        <v>#VALUE!</v>
      </c>
      <c r="HY29" s="18">
        <f>SUM(Table434[[#This Row],[IncrementalOrganic Attribution Ratio]:[Social Attribution Ratio]])</f>
        <v>0</v>
      </c>
    </row>
    <row r="30" spans="2:233" x14ac:dyDescent="0.25">
      <c r="B30" t="str">
        <f>IF(Table4[[#This Row],[Path]]=0,"",Table4[Path])</f>
        <v/>
      </c>
      <c r="C30" t="str">
        <f>IF(Table4[[#This Row],[Column1]]=0,"",Table4[Column1])</f>
        <v/>
      </c>
      <c r="D30" t="str">
        <f>IF(Table4[[#This Row],[Column2]]=0,"",Table4[Column2])</f>
        <v/>
      </c>
      <c r="E30" t="str">
        <f>IF(Table4[[#This Row],[Column3]]=0,"",Table4[Column3])</f>
        <v/>
      </c>
      <c r="F30" t="str">
        <f>IF(Table4[[#This Row],[Column4]]=0,"",Table4[Column4])</f>
        <v/>
      </c>
      <c r="G30" t="str">
        <f>IF(Table4[[#This Row],[Column5]]=0,"",Table4[Column5])</f>
        <v/>
      </c>
      <c r="H30" t="str">
        <f>IF(Table4[[#This Row],[Column6]]=0,"",Table4[Column6])</f>
        <v/>
      </c>
      <c r="I30" t="str">
        <f>IF(Table4[[#This Row],[Column7]]=0,"",Table4[Column7])</f>
        <v/>
      </c>
      <c r="J30" t="str">
        <f>IF(Table4[[#This Row],[Column8]]=0,"",Table4[Column8])</f>
        <v/>
      </c>
      <c r="K30" t="str">
        <f>IF(Table4[[#This Row],[Column9]]=0,"",Table4[Column9])</f>
        <v/>
      </c>
      <c r="L30" t="str">
        <f>IF(Table4[[#This Row],[Column10]]=0,"",Table4[Column10])</f>
        <v/>
      </c>
      <c r="M30" t="str">
        <f>IF(Table4[[#This Row],[Column11]]=0,"",Table4[Column11])</f>
        <v/>
      </c>
      <c r="N30" t="str">
        <f>IF(Table4[[#This Row],[Column12]]=0,"",Table4[Column12])</f>
        <v/>
      </c>
      <c r="O30" t="str">
        <f>IF(Table4[[#This Row],[Column13]]=0,"",Table4[Column13])</f>
        <v/>
      </c>
      <c r="P30" t="str">
        <f>IF(Table4[[#This Row],[Column14]]=0,"",Table4[Column14])</f>
        <v/>
      </c>
      <c r="Q30" t="str">
        <f>IF(Table4[[#This Row],[Column15]]=0,"",Table4[Column15])</f>
        <v/>
      </c>
      <c r="R30" t="str">
        <f>IF(Table4[[#This Row],[Column16]]=0,"",Table4[Column16])</f>
        <v/>
      </c>
      <c r="S30" t="str">
        <f>IF(Table4[[#This Row],[Column17]]=0,"",Table4[Column17])</f>
        <v/>
      </c>
      <c r="T30" t="str">
        <f>IF(Table4[[#This Row],[Column18]]=0,"",Table4[Column18])</f>
        <v/>
      </c>
      <c r="U30" t="str">
        <f>IF(Table4[[#This Row],[Column19]]=0,"",Table4[Column19])</f>
        <v/>
      </c>
      <c r="V30" t="str">
        <f>IF(Table4[[#This Row],[Column20]]=0,"",Table4[Column20])</f>
        <v/>
      </c>
      <c r="W30" t="str">
        <f>IF(Table4[[#This Row],[Column21]]=0,"",Table4[Column21])</f>
        <v/>
      </c>
      <c r="X30" t="str">
        <f>IF(Table4[[#This Row],[Column22]]=0,"",Table4[Column22])</f>
        <v/>
      </c>
      <c r="Y30" t="str">
        <f>IF(Table4[[#This Row],[Column23]]=0,"",Table4[Column23])</f>
        <v/>
      </c>
      <c r="Z30" t="str">
        <f>IF(Table4[[#This Row],[Column24]]=0,"",Table4[Column24])</f>
        <v/>
      </c>
      <c r="AA30" t="str">
        <f>IF(Table4[[#This Row],[Column25]]=0,"",Table4[Column25])</f>
        <v/>
      </c>
      <c r="AB30" t="str">
        <f>IF(Table4[[#This Row],[Column26]]=0,"",Table4[Column26])</f>
        <v/>
      </c>
      <c r="AC30" t="str">
        <f>IF(Table4[[#This Row],[Column27]]=0,"",Table4[Column27])</f>
        <v/>
      </c>
      <c r="AD30" t="str">
        <f>IF(Table4[[#This Row],[Column28]]=0,"",Table4[Column28])</f>
        <v/>
      </c>
      <c r="AE30" t="str">
        <f>IF(Table4[[#This Row],[Column29]]=0,"",Table4[Column29])</f>
        <v/>
      </c>
      <c r="AF30" t="str">
        <f>IF(Table4[[#This Row],[Column30]]=0,"",Table4[Column30])</f>
        <v/>
      </c>
      <c r="AG30" t="str">
        <f>IF(Table4[[#This Row],[Column31]]=0,"",Table4[Column31])</f>
        <v/>
      </c>
      <c r="AH30" t="str">
        <f>IF(Table4[[#This Row],[Column32]]=0,"",Table4[Column32])</f>
        <v/>
      </c>
      <c r="AI30" t="str">
        <f>IF(Table4[[#This Row],[Column33]]=0,"",Table4[Column33])</f>
        <v/>
      </c>
      <c r="AJ30" t="str">
        <f>IF(Table4[[#This Row],[Column34]]=0,"",Table4[Column34])</f>
        <v/>
      </c>
      <c r="AK30" t="str">
        <f>IF(Table4[[#This Row],[Column35]]=0,"",Table4[Column35])</f>
        <v/>
      </c>
      <c r="AL30" t="str">
        <f>IF(Table4[[#This Row],[Column36]]=0,"",Table4[Column36])</f>
        <v/>
      </c>
      <c r="AM30" t="str">
        <f>IF(Table4[[#This Row],[Column37]]=0,"",Table4[Column37])</f>
        <v/>
      </c>
      <c r="AN30" t="str">
        <f>IF(Table4[[#This Row],[Column38]]=0,"",Table4[Column38])</f>
        <v/>
      </c>
      <c r="AO30" t="str">
        <f>IF(Table4[[#This Row],[Column39]]=0,"",Table4[Column39])</f>
        <v/>
      </c>
      <c r="AP30" t="str">
        <f>IF(Table4[[#This Row],[Column40]]=0,"",Table4[Column40])</f>
        <v/>
      </c>
      <c r="AQ30" t="str">
        <f>IF(Table4[[#This Row],[Column41]]=0,"",Table4[Column41])</f>
        <v/>
      </c>
      <c r="AR30" t="str">
        <f>IF(Table4[[#This Row],[Column42]]=0,"",Table4[Column42])</f>
        <v/>
      </c>
      <c r="AS30" t="str">
        <f>IF(Table4[[#This Row],[Column43]]=0,"",Table4[Column43])</f>
        <v/>
      </c>
      <c r="AT30" t="str">
        <f>IF(Table4[[#This Row],[Column44]]=0,"",Table4[Column44])</f>
        <v/>
      </c>
      <c r="AU30" t="str">
        <f>IF(Table4[[#This Row],[Column45]]=0,"",Table4[Column45])</f>
        <v/>
      </c>
      <c r="AV30" t="str">
        <f>IF(Table4[[#This Row],[Column46]]=0,"",Table4[Column46])</f>
        <v/>
      </c>
      <c r="AW30" t="str">
        <f>IF(Table4[[#This Row],[Column47]]=0,"",Table4[Column47])</f>
        <v/>
      </c>
      <c r="AX30" t="str">
        <f>IF(Table4[[#This Row],[Column48]]=0,"",Table4[Column48])</f>
        <v/>
      </c>
      <c r="AY30" t="str">
        <f>IF(Table4[[#This Row],[Column49]]=0,"",Table4[Column49])</f>
        <v/>
      </c>
      <c r="AZ30" t="str">
        <f>IF(Table4[[#This Row],[Column50]]=0,"",Table4[Column50])</f>
        <v/>
      </c>
      <c r="BA30" t="str">
        <f>IF(Table4[[#This Row],[Column51]]=0,"",Table4[Column51])</f>
        <v/>
      </c>
      <c r="BB30" t="str">
        <f>IF(Table4[[#This Row],[Column52]]=0,"",Table4[Column52])</f>
        <v/>
      </c>
      <c r="BC30" t="str">
        <f>IF(Table4[[#This Row],[Column53]]=0,"",Table4[Column53])</f>
        <v/>
      </c>
      <c r="BD30" t="str">
        <f>IF(Table4[[#This Row],[Column54]]=0,"",Table4[Column54])</f>
        <v/>
      </c>
      <c r="BE30" t="str">
        <f>IF(Table4[[#This Row],[Column55]]=0,"",Table4[Column55])</f>
        <v/>
      </c>
      <c r="BF30" t="str">
        <f>IF(Table4[[#This Row],[Column56]]=0,"",Table4[Column56])</f>
        <v/>
      </c>
      <c r="BG30" t="str">
        <f>IF(Table4[[#This Row],[Column57]]=0,"",Table4[Column57])</f>
        <v/>
      </c>
      <c r="BH30" t="str">
        <f>IF(Table4[[#This Row],[Column58]]=0,"",Table4[Column58])</f>
        <v/>
      </c>
      <c r="BI30" t="str">
        <f>IF(Table4[[#This Row],[Column59]]=0,"",Table4[Column59])</f>
        <v/>
      </c>
      <c r="BJ30" t="str">
        <f>IF(Table4[[#This Row],[Column60]]=0,"",Table4[Column60])</f>
        <v/>
      </c>
      <c r="BK30" t="str">
        <f>IF(Table4[[#This Row],[Column61]]=0,"",Table4[Column61])</f>
        <v/>
      </c>
      <c r="BL30" t="str">
        <f>IF(Table4[[#This Row],[Column62]]=0,"",Table4[Column62])</f>
        <v/>
      </c>
      <c r="BM30" t="str">
        <f>IF(Table4[[#This Row],[Column63]]=0,"",Table4[Column63])</f>
        <v/>
      </c>
      <c r="BN30" t="str">
        <f>IF(Table4[[#This Row],[Column64]]=0,"",Table4[Column64])</f>
        <v/>
      </c>
      <c r="BO30" t="str">
        <f>IF(Table4[[#This Row],[Column65]]=0,"",Table4[Column65])</f>
        <v/>
      </c>
      <c r="BP30" t="str">
        <f>IF(Table4[[#This Row],[Column66]]=0,"",Table4[Column66])</f>
        <v/>
      </c>
      <c r="BQ30" t="str">
        <f>IF(Table4[[#This Row],[Column67]]=0,"",Table4[Column67])</f>
        <v/>
      </c>
      <c r="BR30" t="str">
        <f>IF(Table4[[#This Row],[Column68]]=0,"",Table4[Column68])</f>
        <v/>
      </c>
      <c r="BS30" t="str">
        <f>IF(Table4[[#This Row],[Column69]]=0,"",Table4[Column69])</f>
        <v/>
      </c>
      <c r="BT30" t="str">
        <f>IF(Table4[[#This Row],[Column70]]=0,"",Table4[Column70])</f>
        <v/>
      </c>
      <c r="BU30" t="str">
        <f>IF(Table4[[#This Row],[Column71]]=0,"",Table4[Column71])</f>
        <v/>
      </c>
      <c r="BV30" t="str">
        <f>IF(Table4[[#This Row],[Column72]]=0,"",Table4[Column72])</f>
        <v/>
      </c>
      <c r="BW30" t="str">
        <f>IF(Table4[[#This Row],[Column73]]=0,"",Table4[Column73])</f>
        <v/>
      </c>
      <c r="BX30" t="str">
        <f>IF(Table4[[#This Row],[Column74]]=0,"",Table4[Column74])</f>
        <v/>
      </c>
      <c r="BY30" t="str">
        <f>IF(Table4[[#This Row],[Column75]]=0,"",Table4[Column75])</f>
        <v/>
      </c>
      <c r="BZ30" t="str">
        <f>IF(Table4[[#This Row],[Column76]]=0,"",Table4[Column76])</f>
        <v/>
      </c>
      <c r="CA30" t="str">
        <f>IF(Table4[[#This Row],[Column77]]=0,"",Table4[Column77])</f>
        <v/>
      </c>
      <c r="CB30" t="str">
        <f>IF(Table4[[#This Row],[Column78]]=0,"",Table4[Column78])</f>
        <v/>
      </c>
      <c r="CC30" t="str">
        <f>IF(Table4[[#This Row],[Column79]]=0,"",Table4[Column79])</f>
        <v/>
      </c>
      <c r="CD30" t="str">
        <f>IF(Table4[[#This Row],[Column80]]=0,"",Table4[Column80])</f>
        <v/>
      </c>
      <c r="CE30" t="str">
        <f>IF(Table4[[#This Row],[Column81]]=0,"",Table4[Column81])</f>
        <v/>
      </c>
      <c r="CF30" t="str">
        <f>IF(Table4[[#This Row],[Column82]]=0,"",Table4[Column82])</f>
        <v/>
      </c>
      <c r="CG30" t="str">
        <f>IF(Table4[[#This Row],[Column83]]=0,"",Table4[Column83])</f>
        <v/>
      </c>
      <c r="CH30" t="str">
        <f>IF(Table4[[#This Row],[Column84]]=0,"",Table4[Column84])</f>
        <v/>
      </c>
      <c r="CI30" t="str">
        <f>IF(Table4[[#This Row],[Column85]]=0,"",Table4[Column85])</f>
        <v/>
      </c>
      <c r="CJ30" t="str">
        <f>IF(Table4[[#This Row],[Column86]]=0,"",Table4[Column86])</f>
        <v/>
      </c>
      <c r="CK30" t="str">
        <f>IF(Table4[[#This Row],[Column87]]=0,"",Table4[Column87])</f>
        <v/>
      </c>
      <c r="CL30" t="str">
        <f>IF(Table4[[#This Row],[Column88]]=0,"",Table4[Column88])</f>
        <v/>
      </c>
      <c r="CM30" t="str">
        <f>IF(Table4[[#This Row],[Column89]]=0,"",Table4[Column89])</f>
        <v/>
      </c>
      <c r="CN30" t="str">
        <f>IF(Table4[[#This Row],[Column90]]=0,"",Table4[Column90])</f>
        <v/>
      </c>
      <c r="CO30" t="str">
        <f>IF(Table4[[#This Row],[Column91]]=0,"",Table4[Column91])</f>
        <v/>
      </c>
      <c r="CP30" t="str">
        <f>IF(Table4[[#This Row],[Column92]]=0,"",Table4[Column92])</f>
        <v/>
      </c>
      <c r="CQ30" t="str">
        <f>IF(Table4[[#This Row],[Column93]]=0,"",Table4[Column93])</f>
        <v/>
      </c>
      <c r="CR30" t="str">
        <f>IF(Table4[[#This Row],[Column94]]=0,"",Table4[Column94])</f>
        <v/>
      </c>
      <c r="CS30" t="str">
        <f>IF(Table4[[#This Row],[Column95]]=0,"",Table4[Column95])</f>
        <v/>
      </c>
      <c r="CT30" t="str">
        <f>IF(Table4[[#This Row],[Column96]]=0,"",Table4[Column96])</f>
        <v/>
      </c>
      <c r="CU30" t="str">
        <f>IF(Table4[[#This Row],[Column97]]=0,"",Table4[Column97])</f>
        <v/>
      </c>
      <c r="CV30" t="str">
        <f>IF(Table4[[#This Row],[Column98]]=0,"",Table4[Column98])</f>
        <v/>
      </c>
      <c r="CW30" t="str">
        <f>IF(Table4[[#This Row],[Column99]]=0,"",Table4[Column99])</f>
        <v/>
      </c>
      <c r="CX30" t="str">
        <f>IF(Table4[[#This Row],[Column100]]=0,"",Table4[Column100])</f>
        <v/>
      </c>
      <c r="CY30" t="str">
        <f>IF(Table4[[#This Row],[Column101]]=0,"",Table4[Column101])</f>
        <v/>
      </c>
      <c r="CZ30" t="str">
        <f>IF(Table4[[#This Row],[Column102]]=0,"",Table4[Column102])</f>
        <v/>
      </c>
      <c r="DA30" t="str">
        <f>IF(Table4[[#This Row],[Column103]]=0,"",Table4[Column103])</f>
        <v/>
      </c>
      <c r="DB30" t="str">
        <f>IF(Table4[[#This Row],[Column104]]=0,"",Table4[Column104])</f>
        <v/>
      </c>
      <c r="DC30" t="str">
        <f>IF(Table4[[#This Row],[Column105]]=0,"",Table4[Column105])</f>
        <v/>
      </c>
      <c r="DD30" t="str">
        <f>IF(Table4[[#This Row],[Column106]]=0,"",Table4[Column106])</f>
        <v/>
      </c>
      <c r="DE30" t="str">
        <f>IF(Table4[[#This Row],[Column107]]=0,"",Table4[Column107])</f>
        <v/>
      </c>
      <c r="DF30" t="str">
        <f>IF(Table4[[#This Row],[Column108]]=0,"",Table4[Column108])</f>
        <v/>
      </c>
      <c r="DG30" t="str">
        <f>IF(Table4[[#This Row],[Column109]]=0,"",Table4[Column109])</f>
        <v/>
      </c>
      <c r="DH30" t="str">
        <f>IF(Table4[[#This Row],[Column110]]=0,"",Table4[Column110])</f>
        <v/>
      </c>
      <c r="DI30" t="str">
        <f>IF(Table4[[#This Row],[Column111]]=0,"",Table4[Column111])</f>
        <v/>
      </c>
      <c r="DJ30" t="str">
        <f>IF(Table4[[#This Row],[Column112]]=0,"",Table4[Column112])</f>
        <v/>
      </c>
      <c r="DK30" t="str">
        <f>IF(Table4[[#This Row],[Column113]]=0,"",Table4[Column113])</f>
        <v/>
      </c>
      <c r="DL30" t="str">
        <f>IF(Table4[[#This Row],[Column114]]=0,"",Table4[Column114])</f>
        <v/>
      </c>
      <c r="DM30" t="str">
        <f>IF(Table4[[#This Row],[Column115]]=0,"",Table4[Column115])</f>
        <v/>
      </c>
      <c r="DN30" t="str">
        <f>IF(Table4[[#This Row],[Column116]]=0,"",Table4[Column116])</f>
        <v/>
      </c>
      <c r="DO30" t="str">
        <f>IF(Table4[[#This Row],[Column117]]=0,"",Table4[Column117])</f>
        <v/>
      </c>
      <c r="DP30" t="str">
        <f>IF(Table4[[#This Row],[Column118]]=0,"",Table4[Column118])</f>
        <v/>
      </c>
      <c r="DQ30" t="str">
        <f>IF(Table4[[#This Row],[Column119]]=0,"",Table4[Column119])</f>
        <v/>
      </c>
      <c r="DR30" t="str">
        <f>IF(Table4[[#This Row],[Column120]]=0,"",Table4[Column120])</f>
        <v/>
      </c>
      <c r="DS30" t="str">
        <f>IF(Table4[[#This Row],[Column121]]=0,"",Table4[Column121])</f>
        <v/>
      </c>
      <c r="DT30" t="str">
        <f>IF(Table4[[#This Row],[Column122]]=0,"",Table4[Column122])</f>
        <v/>
      </c>
      <c r="DU30" t="str">
        <f>IF(Table4[[#This Row],[Column123]]=0,"",Table4[Column123])</f>
        <v/>
      </c>
      <c r="DV30" t="str">
        <f>IF(Table4[[#This Row],[Column124]]=0,"",Table4[Column124])</f>
        <v/>
      </c>
      <c r="DW30" t="str">
        <f>IF(Table4[[#This Row],[Column125]]=0,"",Table4[Column125])</f>
        <v/>
      </c>
      <c r="DX30" t="str">
        <f>IF(Table4[[#This Row],[Column126]]=0,"",Table4[Column126])</f>
        <v/>
      </c>
      <c r="DY30" t="str">
        <f>IF(Table4[[#This Row],[Column127]]=0,"",Table4[Column127])</f>
        <v/>
      </c>
      <c r="DZ30" t="str">
        <f>IF(Table4[[#This Row],[Column128]]=0,"",Table4[Column128])</f>
        <v/>
      </c>
      <c r="EA30" t="str">
        <f>IF(Table4[[#This Row],[Column129]]=0,"",Table4[Column129])</f>
        <v/>
      </c>
      <c r="EB30" t="str">
        <f>IF(Table4[[#This Row],[Column130]]=0,"",Table4[Column130])</f>
        <v/>
      </c>
      <c r="EC30" t="str">
        <f>IF(Table4[[#This Row],[Column131]]=0,"",Table4[Column131])</f>
        <v/>
      </c>
      <c r="ED30" t="str">
        <f>IF(Table4[[#This Row],[Column132]]=0,"",Table4[Column132])</f>
        <v/>
      </c>
      <c r="EE30" t="str">
        <f>IF(Table4[[#This Row],[Column133]]=0,"",Table4[Column133])</f>
        <v/>
      </c>
      <c r="EF30" t="str">
        <f>IF(Table4[[#This Row],[Column134]]=0,"",Table4[Column134])</f>
        <v/>
      </c>
      <c r="EG30" t="str">
        <f>IF(Table4[[#This Row],[Column135]]=0,"",Table4[Column135])</f>
        <v/>
      </c>
      <c r="EH30" t="str">
        <f>IF(Table4[[#This Row],[Column136]]=0,"",Table4[Column136])</f>
        <v/>
      </c>
      <c r="EI30" t="str">
        <f>IF(Table4[[#This Row],[Column137]]=0,"",Table4[Column137])</f>
        <v/>
      </c>
      <c r="EJ30" t="str">
        <f>IF(Table4[[#This Row],[Column138]]=0,"",Table4[Column138])</f>
        <v/>
      </c>
      <c r="EK30" t="str">
        <f>IF(Table4[[#This Row],[Column139]]=0,"",Table4[Column139])</f>
        <v/>
      </c>
      <c r="EL30" t="str">
        <f>IF(Table4[[#This Row],[Column140]]=0,"",Table4[Column140])</f>
        <v/>
      </c>
      <c r="EM30" t="str">
        <f>IF(Table4[[#This Row],[Column141]]=0,"",Table4[Column141])</f>
        <v/>
      </c>
      <c r="EN30" t="str">
        <f>IF(Table4[[#This Row],[Column142]]=0,"",Table4[Column142])</f>
        <v/>
      </c>
      <c r="EO30" t="str">
        <f>IF(Table4[[#This Row],[Column143]]=0,"",Table4[Column143])</f>
        <v/>
      </c>
      <c r="EP30" t="str">
        <f>IF(Table4[[#This Row],[Column144]]=0,"",Table4[Column144])</f>
        <v/>
      </c>
      <c r="EQ30" t="str">
        <f>IF(Table4[[#This Row],[Column145]]=0,"",Table4[Column145])</f>
        <v/>
      </c>
      <c r="ER30" t="str">
        <f>IF(Table4[[#This Row],[Column146]]=0,"",Table4[Column146])</f>
        <v/>
      </c>
      <c r="ES30" t="str">
        <f>IF(Table4[[#This Row],[Column147]]=0,"",Table4[Column147])</f>
        <v/>
      </c>
      <c r="ET30" t="str">
        <f>IF(Table4[[#This Row],[Column148]]=0,"",Table4[Column148])</f>
        <v/>
      </c>
      <c r="EU30" t="str">
        <f>IF(Table4[[#This Row],[Column149]]=0,"",Table4[Column149])</f>
        <v/>
      </c>
      <c r="EV30" t="str">
        <f>IF(Table4[[#This Row],[Column150]]=0,"",Table4[Column150])</f>
        <v/>
      </c>
      <c r="EW30" t="str">
        <f>IF(Table4[[#This Row],[Column151]]=0,"",Table4[Column151])</f>
        <v/>
      </c>
      <c r="EX30" t="str">
        <f>IF(Table4[[#This Row],[Column152]]=0,"",Table4[Column152])</f>
        <v/>
      </c>
      <c r="EY30" t="str">
        <f>IF(Table4[[#This Row],[Column153]]=0,"",Table4[Column153])</f>
        <v/>
      </c>
      <c r="EZ30" t="str">
        <f>IF(Table4[[#This Row],[Column154]]=0,"",Table4[Column154])</f>
        <v/>
      </c>
      <c r="FA30" t="str">
        <f>IF(Table4[[#This Row],[Column155]]=0,"",Table4[Column155])</f>
        <v/>
      </c>
      <c r="FB30" t="str">
        <f>IF(Table4[[#This Row],[Column156]]=0,"",Table4[Column156])</f>
        <v/>
      </c>
      <c r="FC30" t="str">
        <f>IF(Table4[[#This Row],[Column157]]=0,"",Table4[Column157])</f>
        <v/>
      </c>
      <c r="FD30" t="str">
        <f>IF(Table4[[#This Row],[Column158]]=0,"",Table4[Column158])</f>
        <v/>
      </c>
      <c r="FE30" t="str">
        <f>IF(Table4[[#This Row],[Column159]]=0,"",Table4[Column159])</f>
        <v/>
      </c>
      <c r="FF30" t="str">
        <f>IF(Table4[[#This Row],[Column160]]=0,"",Table4[Column160])</f>
        <v/>
      </c>
      <c r="FG30" t="str">
        <f>IF(Table4[[#This Row],[Column161]]=0,"",Table4[Column161])</f>
        <v/>
      </c>
      <c r="FH30" t="str">
        <f>IF(Table4[[#This Row],[Column162]]=0,"",Table4[Column162])</f>
        <v/>
      </c>
      <c r="FI30" t="str">
        <f>IF(Table4[[#This Row],[Column163]]=0,"",Table4[Column163])</f>
        <v/>
      </c>
      <c r="FJ30" t="str">
        <f>IF(Table4[[#This Row],[Column164]]=0,"",Table4[Column164])</f>
        <v/>
      </c>
      <c r="FK30" t="str">
        <f>IF(Table4[[#This Row],[Column165]]=0,"",Table4[Column165])</f>
        <v/>
      </c>
      <c r="FL30" t="str">
        <f>IF(Table4[[#This Row],[Column166]]=0,"",Table4[Column166])</f>
        <v/>
      </c>
      <c r="FM30" t="str">
        <f>IF(Table4[[#This Row],[Column167]]=0,"",Table4[Column167])</f>
        <v/>
      </c>
      <c r="FN30" t="str">
        <f>IF(Table4[[#This Row],[Column168]]=0,"",Table4[Column168])</f>
        <v/>
      </c>
      <c r="FO30" t="str">
        <f>IF(Table4[[#This Row],[Column169]]=0,"",Table4[Column169])</f>
        <v/>
      </c>
      <c r="FP30" t="str">
        <f>IF(Table4[[#This Row],[Column170]]=0,"",Table4[Column170])</f>
        <v/>
      </c>
      <c r="FQ30" t="str">
        <f>IF(Table4[[#This Row],[Column171]]=0,"",Table4[Column171])</f>
        <v/>
      </c>
      <c r="FR30" t="str">
        <f>IF(Table4[[#This Row],[Column172]]=0,"",Table4[Column172])</f>
        <v/>
      </c>
      <c r="FS30" t="str">
        <f>IF(Table4[[#This Row],[Column173]]=0,"",Table4[Column173])</f>
        <v/>
      </c>
      <c r="FT30" t="str">
        <f>IF(Table4[[#This Row],[Column174]]=0,"",Table4[Column174])</f>
        <v/>
      </c>
      <c r="FU30" t="str">
        <f>IF(Table4[[#This Row],[Column175]]=0,"",Table4[Column175])</f>
        <v/>
      </c>
      <c r="FV30" t="str">
        <f>IF(Table4[[#This Row],[Column176]]=0,"",Table4[Column176])</f>
        <v/>
      </c>
      <c r="FW30" t="str">
        <f>IF(Table4[[#This Row],[Column177]]=0,"",Table4[Column177])</f>
        <v/>
      </c>
      <c r="FX30" t="str">
        <f>IF(Table4[[#This Row],[Column178]]=0,"",Table4[Column178])</f>
        <v/>
      </c>
      <c r="FY30" t="str">
        <f>IF(Table4[[#This Row],[Column179]]=0,"",Table4[Column179])</f>
        <v/>
      </c>
      <c r="FZ30" t="str">
        <f>IF(Table4[[#This Row],[Column180]]=0,"",Table4[Column180])</f>
        <v/>
      </c>
      <c r="GA30" t="str">
        <f>IF(Table4[[#This Row],[Column181]]=0,"",Table4[Column181])</f>
        <v/>
      </c>
      <c r="GB30" t="str">
        <f>IF(Table4[[#This Row],[Column182]]=0,"",Table4[Column182])</f>
        <v/>
      </c>
      <c r="GC30" t="str">
        <f>IF(Table4[[#This Row],[Column183]]=0,"",Table4[Column183])</f>
        <v/>
      </c>
      <c r="GD30" t="str">
        <f>IF(Table4[[#This Row],[Column184]]=0,"",Table4[Column184])</f>
        <v/>
      </c>
      <c r="GE30" t="str">
        <f>IF(Table4[[#This Row],[Column185]]=0,"",Table4[Column185])</f>
        <v/>
      </c>
      <c r="GF30" t="str">
        <f>IF(Table4[[#This Row],[Column186]]=0,"",Table4[Column186])</f>
        <v/>
      </c>
      <c r="GG30" t="str">
        <f>IF(Table4[[#This Row],[Column187]]=0,"",Table4[Column187])</f>
        <v/>
      </c>
      <c r="GH30" t="str">
        <f>IF(Table4[[#This Row],[Column188]]=0,"",Table4[Column188])</f>
        <v/>
      </c>
      <c r="GI30" t="str">
        <f>IF(Table4[[#This Row],[Column189]]=0,"",Table4[Column189])</f>
        <v/>
      </c>
      <c r="GJ30" t="str">
        <f>IF(Table4[[#This Row],[Column190]]=0,"",Table4[Column190])</f>
        <v/>
      </c>
      <c r="GK30" t="str">
        <f>IF(Table4[[#This Row],[Column191]]=0,"",Table4[Column191])</f>
        <v/>
      </c>
      <c r="GL30" t="str">
        <f>IF(Table4[[#This Row],[Column192]]=0,"",Table4[Column192])</f>
        <v/>
      </c>
      <c r="GM30" t="str">
        <f>IF(Table4[[#This Row],[Column193]]=0,"",Table4[Column193])</f>
        <v/>
      </c>
      <c r="GN30" t="str">
        <f>IF(Table4[[#This Row],[Column194]]=0,"",Table4[Column194])</f>
        <v/>
      </c>
      <c r="GO30" t="str">
        <f>IF(Table4[[#This Row],[Column195]]=0,"",Table4[Column195])</f>
        <v/>
      </c>
      <c r="GP30" t="str">
        <f>IF(Table4[[#This Row],[Column196]]=0,"",Table4[Column196])</f>
        <v/>
      </c>
      <c r="GQ30" t="str">
        <f>IF(Table4[[#This Row],[Column197]]=0,"",Table4[Column197])</f>
        <v/>
      </c>
      <c r="GR30" t="str">
        <f>IF(Table4[[#This Row],[Column198]]=0,"",Table4[Column198])</f>
        <v/>
      </c>
      <c r="GS30" t="str">
        <f>IF(Table4[[#This Row],[Column199]]=0,"",Table4[Column199])</f>
        <v/>
      </c>
      <c r="GT30" t="str">
        <f>IF(Table4[[#This Row],[Column200]]=0,"",Table4[Column200])</f>
        <v/>
      </c>
      <c r="GU30" t="str">
        <f>IF(Table4[[#This Row],[Column201]]=0,"",Table4[Column201])</f>
        <v/>
      </c>
      <c r="GV30" t="str">
        <f>IF(Table4[[#This Row],[Column202]]=0,"",Table4[Column202])</f>
        <v/>
      </c>
      <c r="GW30" t="str">
        <f>IF(Table4[[#This Row],[Column203]]=0,"",Table4[Column203])</f>
        <v/>
      </c>
      <c r="GX30" t="str">
        <f>IF(Table4[[#This Row],[Conversions]]=0,"",Table4[Conversions])</f>
        <v/>
      </c>
      <c r="GY30" s="2" t="e">
        <f>Table434[[#This Row],[Conversions]]*B$2</f>
        <v>#VALUE!</v>
      </c>
      <c r="GZ30">
        <f>SUM(COUNTIF(Table434[[#This Row],[Path]:[Column203]],{"*e*","social"}))</f>
        <v>0</v>
      </c>
      <c r="HA30" t="e">
        <f t="array" ref="HA30">IF(LOOKUP(REPT("Z",255),IF(B30:GW30&lt;&gt;"",B30:GW30),B30:GW30)=A$2,1,0)</f>
        <v>#N/A</v>
      </c>
      <c r="HB30" t="e">
        <f t="array" ref="HB30">IF(LOOKUP(REPT("Z",255),IF(B30:GW30&lt;&gt;"",B30:GW30),B30:GW30)=A$3,1,0)</f>
        <v>#N/A</v>
      </c>
      <c r="HC30" t="e">
        <f t="array" ref="HC30">IF(LOOKUP(REPT("Z",255),IF(B30:GW30&lt;&gt;"",B30:GW30),B30:GW30)=A$4,1,0)</f>
        <v>#N/A</v>
      </c>
      <c r="HD30" t="e">
        <f t="array" ref="HD30">IF(LOOKUP(REPT("Z",255),IF(B30:GW30&lt;&gt;"",B30:GW30),B30:GW30)=A$5,1,0)</f>
        <v>#N/A</v>
      </c>
      <c r="HE30" t="e">
        <f t="array" ref="HE30">IF(LOOKUP(REPT("Z",255),IF(B30:GW30&lt;&gt;"",B30:GW30),B30:GW30)=A$6,1,0)</f>
        <v>#N/A</v>
      </c>
      <c r="HF30" t="e">
        <f t="array" ref="HF30">IF(LOOKUP(REPT("Z",255),IF(B30:GW30&lt;&gt;"",B30:GW30),B30:GW30)=A$7,1,0)</f>
        <v>#N/A</v>
      </c>
      <c r="HG30" s="1">
        <f>COUNTIF(Table434[[#This Row],[Path]:[Column203]],A$2)</f>
        <v>0</v>
      </c>
      <c r="HH30" s="1">
        <f>COUNTIF(Table434[[#This Row],[Path]:[Column203]],A$3)</f>
        <v>0</v>
      </c>
      <c r="HI30" s="1">
        <f>COUNTIF(Table434[[#This Row],[Path]:[Column203]],A$4)</f>
        <v>0</v>
      </c>
      <c r="HJ30" s="5">
        <f>COUNTIF(Table434[[#This Row],[Path]:[Column203]],A$5)</f>
        <v>0</v>
      </c>
      <c r="HK30" s="5">
        <f>COUNTIF(Table434[[#This Row],[Path]:[Column203]],A$6)</f>
        <v>0</v>
      </c>
      <c r="HL30" s="5">
        <f>COUNTIF(Table434[[#This Row],[Path]:[Column203]],A$7)</f>
        <v>0</v>
      </c>
      <c r="HM30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30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30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30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30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30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30" s="4" t="e">
        <f>Table434[[#This Row],[IncrementalOrganic Attribution Ratio]]*Table434[[#This Row],[Total Revenue]]</f>
        <v>#VALUE!</v>
      </c>
      <c r="HT30" s="4" t="e">
        <f>Table434[[#This Row],[BrandIntention Attribution Ratio]]*Table434[[#This Row],[Total Revenue]]</f>
        <v>#VALUE!</v>
      </c>
      <c r="HU30" s="4" t="e">
        <f>Table434[[#This Row],[Incrementalcpc Attribution Ratio]]*Table434[[#This Row],[Total Revenue]]</f>
        <v>#VALUE!</v>
      </c>
      <c r="HV30" s="4" t="e">
        <f>Table434[[#This Row],[Feeds Attribution Ratio]]*Table434[[#This Row],[Total Revenue]]</f>
        <v>#VALUE!</v>
      </c>
      <c r="HW30" s="4" t="e">
        <f>Table434[[#This Row],[Referrals Attribution Ratio]]*Table434[[#This Row],[Total Revenue]]</f>
        <v>#VALUE!</v>
      </c>
      <c r="HX30" s="4" t="e">
        <f>Table434[[#This Row],[Social Attribution Ratio]]*Table434[[#This Row],[Total Revenue]]</f>
        <v>#VALUE!</v>
      </c>
      <c r="HY30" s="18">
        <f>SUM(Table434[[#This Row],[IncrementalOrganic Attribution Ratio]:[Social Attribution Ratio]])</f>
        <v>0</v>
      </c>
    </row>
    <row r="31" spans="2:233" x14ac:dyDescent="0.25">
      <c r="B31" t="str">
        <f>IF(Table4[[#This Row],[Path]]=0,"",Table4[Path])</f>
        <v/>
      </c>
      <c r="C31" t="str">
        <f>IF(Table4[[#This Row],[Column1]]=0,"",Table4[Column1])</f>
        <v/>
      </c>
      <c r="D31" t="str">
        <f>IF(Table4[[#This Row],[Column2]]=0,"",Table4[Column2])</f>
        <v/>
      </c>
      <c r="E31" t="str">
        <f>IF(Table4[[#This Row],[Column3]]=0,"",Table4[Column3])</f>
        <v/>
      </c>
      <c r="F31" t="str">
        <f>IF(Table4[[#This Row],[Column4]]=0,"",Table4[Column4])</f>
        <v/>
      </c>
      <c r="G31" t="str">
        <f>IF(Table4[[#This Row],[Column5]]=0,"",Table4[Column5])</f>
        <v/>
      </c>
      <c r="H31" t="str">
        <f>IF(Table4[[#This Row],[Column6]]=0,"",Table4[Column6])</f>
        <v/>
      </c>
      <c r="I31" t="str">
        <f>IF(Table4[[#This Row],[Column7]]=0,"",Table4[Column7])</f>
        <v/>
      </c>
      <c r="J31" t="str">
        <f>IF(Table4[[#This Row],[Column8]]=0,"",Table4[Column8])</f>
        <v/>
      </c>
      <c r="K31" t="str">
        <f>IF(Table4[[#This Row],[Column9]]=0,"",Table4[Column9])</f>
        <v/>
      </c>
      <c r="L31" t="str">
        <f>IF(Table4[[#This Row],[Column10]]=0,"",Table4[Column10])</f>
        <v/>
      </c>
      <c r="M31" t="str">
        <f>IF(Table4[[#This Row],[Column11]]=0,"",Table4[Column11])</f>
        <v/>
      </c>
      <c r="N31" t="str">
        <f>IF(Table4[[#This Row],[Column12]]=0,"",Table4[Column12])</f>
        <v/>
      </c>
      <c r="O31" t="str">
        <f>IF(Table4[[#This Row],[Column13]]=0,"",Table4[Column13])</f>
        <v/>
      </c>
      <c r="P31" t="str">
        <f>IF(Table4[[#This Row],[Column14]]=0,"",Table4[Column14])</f>
        <v/>
      </c>
      <c r="Q31" t="str">
        <f>IF(Table4[[#This Row],[Column15]]=0,"",Table4[Column15])</f>
        <v/>
      </c>
      <c r="R31" t="str">
        <f>IF(Table4[[#This Row],[Column16]]=0,"",Table4[Column16])</f>
        <v/>
      </c>
      <c r="S31" t="str">
        <f>IF(Table4[[#This Row],[Column17]]=0,"",Table4[Column17])</f>
        <v/>
      </c>
      <c r="T31" t="str">
        <f>IF(Table4[[#This Row],[Column18]]=0,"",Table4[Column18])</f>
        <v/>
      </c>
      <c r="U31" t="str">
        <f>IF(Table4[[#This Row],[Column19]]=0,"",Table4[Column19])</f>
        <v/>
      </c>
      <c r="V31" t="str">
        <f>IF(Table4[[#This Row],[Column20]]=0,"",Table4[Column20])</f>
        <v/>
      </c>
      <c r="W31" t="str">
        <f>IF(Table4[[#This Row],[Column21]]=0,"",Table4[Column21])</f>
        <v/>
      </c>
      <c r="X31" t="str">
        <f>IF(Table4[[#This Row],[Column22]]=0,"",Table4[Column22])</f>
        <v/>
      </c>
      <c r="Y31" t="str">
        <f>IF(Table4[[#This Row],[Column23]]=0,"",Table4[Column23])</f>
        <v/>
      </c>
      <c r="Z31" t="str">
        <f>IF(Table4[[#This Row],[Column24]]=0,"",Table4[Column24])</f>
        <v/>
      </c>
      <c r="AA31" t="str">
        <f>IF(Table4[[#This Row],[Column25]]=0,"",Table4[Column25])</f>
        <v/>
      </c>
      <c r="AB31" t="str">
        <f>IF(Table4[[#This Row],[Column26]]=0,"",Table4[Column26])</f>
        <v/>
      </c>
      <c r="AC31" t="str">
        <f>IF(Table4[[#This Row],[Column27]]=0,"",Table4[Column27])</f>
        <v/>
      </c>
      <c r="AD31" t="str">
        <f>IF(Table4[[#This Row],[Column28]]=0,"",Table4[Column28])</f>
        <v/>
      </c>
      <c r="AE31" t="str">
        <f>IF(Table4[[#This Row],[Column29]]=0,"",Table4[Column29])</f>
        <v/>
      </c>
      <c r="AF31" t="str">
        <f>IF(Table4[[#This Row],[Column30]]=0,"",Table4[Column30])</f>
        <v/>
      </c>
      <c r="AG31" t="str">
        <f>IF(Table4[[#This Row],[Column31]]=0,"",Table4[Column31])</f>
        <v/>
      </c>
      <c r="AH31" t="str">
        <f>IF(Table4[[#This Row],[Column32]]=0,"",Table4[Column32])</f>
        <v/>
      </c>
      <c r="AI31" t="str">
        <f>IF(Table4[[#This Row],[Column33]]=0,"",Table4[Column33])</f>
        <v/>
      </c>
      <c r="AJ31" t="str">
        <f>IF(Table4[[#This Row],[Column34]]=0,"",Table4[Column34])</f>
        <v/>
      </c>
      <c r="AK31" t="str">
        <f>IF(Table4[[#This Row],[Column35]]=0,"",Table4[Column35])</f>
        <v/>
      </c>
      <c r="AL31" t="str">
        <f>IF(Table4[[#This Row],[Column36]]=0,"",Table4[Column36])</f>
        <v/>
      </c>
      <c r="AM31" t="str">
        <f>IF(Table4[[#This Row],[Column37]]=0,"",Table4[Column37])</f>
        <v/>
      </c>
      <c r="AN31" t="str">
        <f>IF(Table4[[#This Row],[Column38]]=0,"",Table4[Column38])</f>
        <v/>
      </c>
      <c r="AO31" t="str">
        <f>IF(Table4[[#This Row],[Column39]]=0,"",Table4[Column39])</f>
        <v/>
      </c>
      <c r="AP31" t="str">
        <f>IF(Table4[[#This Row],[Column40]]=0,"",Table4[Column40])</f>
        <v/>
      </c>
      <c r="AQ31" t="str">
        <f>IF(Table4[[#This Row],[Column41]]=0,"",Table4[Column41])</f>
        <v/>
      </c>
      <c r="AR31" t="str">
        <f>IF(Table4[[#This Row],[Column42]]=0,"",Table4[Column42])</f>
        <v/>
      </c>
      <c r="AS31" t="str">
        <f>IF(Table4[[#This Row],[Column43]]=0,"",Table4[Column43])</f>
        <v/>
      </c>
      <c r="AT31" t="str">
        <f>IF(Table4[[#This Row],[Column44]]=0,"",Table4[Column44])</f>
        <v/>
      </c>
      <c r="AU31" t="str">
        <f>IF(Table4[[#This Row],[Column45]]=0,"",Table4[Column45])</f>
        <v/>
      </c>
      <c r="AV31" t="str">
        <f>IF(Table4[[#This Row],[Column46]]=0,"",Table4[Column46])</f>
        <v/>
      </c>
      <c r="AW31" t="str">
        <f>IF(Table4[[#This Row],[Column47]]=0,"",Table4[Column47])</f>
        <v/>
      </c>
      <c r="AX31" t="str">
        <f>IF(Table4[[#This Row],[Column48]]=0,"",Table4[Column48])</f>
        <v/>
      </c>
      <c r="AY31" t="str">
        <f>IF(Table4[[#This Row],[Column49]]=0,"",Table4[Column49])</f>
        <v/>
      </c>
      <c r="AZ31" t="str">
        <f>IF(Table4[[#This Row],[Column50]]=0,"",Table4[Column50])</f>
        <v/>
      </c>
      <c r="BA31" t="str">
        <f>IF(Table4[[#This Row],[Column51]]=0,"",Table4[Column51])</f>
        <v/>
      </c>
      <c r="BB31" t="str">
        <f>IF(Table4[[#This Row],[Column52]]=0,"",Table4[Column52])</f>
        <v/>
      </c>
      <c r="BC31" t="str">
        <f>IF(Table4[[#This Row],[Column53]]=0,"",Table4[Column53])</f>
        <v/>
      </c>
      <c r="BD31" t="str">
        <f>IF(Table4[[#This Row],[Column54]]=0,"",Table4[Column54])</f>
        <v/>
      </c>
      <c r="BE31" t="str">
        <f>IF(Table4[[#This Row],[Column55]]=0,"",Table4[Column55])</f>
        <v/>
      </c>
      <c r="BF31" t="str">
        <f>IF(Table4[[#This Row],[Column56]]=0,"",Table4[Column56])</f>
        <v/>
      </c>
      <c r="BG31" t="str">
        <f>IF(Table4[[#This Row],[Column57]]=0,"",Table4[Column57])</f>
        <v/>
      </c>
      <c r="BH31" t="str">
        <f>IF(Table4[[#This Row],[Column58]]=0,"",Table4[Column58])</f>
        <v/>
      </c>
      <c r="BI31" t="str">
        <f>IF(Table4[[#This Row],[Column59]]=0,"",Table4[Column59])</f>
        <v/>
      </c>
      <c r="BJ31" t="str">
        <f>IF(Table4[[#This Row],[Column60]]=0,"",Table4[Column60])</f>
        <v/>
      </c>
      <c r="BK31" t="str">
        <f>IF(Table4[[#This Row],[Column61]]=0,"",Table4[Column61])</f>
        <v/>
      </c>
      <c r="BL31" t="str">
        <f>IF(Table4[[#This Row],[Column62]]=0,"",Table4[Column62])</f>
        <v/>
      </c>
      <c r="BM31" t="str">
        <f>IF(Table4[[#This Row],[Column63]]=0,"",Table4[Column63])</f>
        <v/>
      </c>
      <c r="BN31" t="str">
        <f>IF(Table4[[#This Row],[Column64]]=0,"",Table4[Column64])</f>
        <v/>
      </c>
      <c r="BO31" t="str">
        <f>IF(Table4[[#This Row],[Column65]]=0,"",Table4[Column65])</f>
        <v/>
      </c>
      <c r="BP31" t="str">
        <f>IF(Table4[[#This Row],[Column66]]=0,"",Table4[Column66])</f>
        <v/>
      </c>
      <c r="BQ31" t="str">
        <f>IF(Table4[[#This Row],[Column67]]=0,"",Table4[Column67])</f>
        <v/>
      </c>
      <c r="BR31" t="str">
        <f>IF(Table4[[#This Row],[Column68]]=0,"",Table4[Column68])</f>
        <v/>
      </c>
      <c r="BS31" t="str">
        <f>IF(Table4[[#This Row],[Column69]]=0,"",Table4[Column69])</f>
        <v/>
      </c>
      <c r="BT31" t="str">
        <f>IF(Table4[[#This Row],[Column70]]=0,"",Table4[Column70])</f>
        <v/>
      </c>
      <c r="BU31" t="str">
        <f>IF(Table4[[#This Row],[Column71]]=0,"",Table4[Column71])</f>
        <v/>
      </c>
      <c r="BV31" t="str">
        <f>IF(Table4[[#This Row],[Column72]]=0,"",Table4[Column72])</f>
        <v/>
      </c>
      <c r="BW31" t="str">
        <f>IF(Table4[[#This Row],[Column73]]=0,"",Table4[Column73])</f>
        <v/>
      </c>
      <c r="BX31" t="str">
        <f>IF(Table4[[#This Row],[Column74]]=0,"",Table4[Column74])</f>
        <v/>
      </c>
      <c r="BY31" t="str">
        <f>IF(Table4[[#This Row],[Column75]]=0,"",Table4[Column75])</f>
        <v/>
      </c>
      <c r="BZ31" t="str">
        <f>IF(Table4[[#This Row],[Column76]]=0,"",Table4[Column76])</f>
        <v/>
      </c>
      <c r="CA31" t="str">
        <f>IF(Table4[[#This Row],[Column77]]=0,"",Table4[Column77])</f>
        <v/>
      </c>
      <c r="CB31" t="str">
        <f>IF(Table4[[#This Row],[Column78]]=0,"",Table4[Column78])</f>
        <v/>
      </c>
      <c r="CC31" t="str">
        <f>IF(Table4[[#This Row],[Column79]]=0,"",Table4[Column79])</f>
        <v/>
      </c>
      <c r="CD31" t="str">
        <f>IF(Table4[[#This Row],[Column80]]=0,"",Table4[Column80])</f>
        <v/>
      </c>
      <c r="CE31" t="str">
        <f>IF(Table4[[#This Row],[Column81]]=0,"",Table4[Column81])</f>
        <v/>
      </c>
      <c r="CF31" t="str">
        <f>IF(Table4[[#This Row],[Column82]]=0,"",Table4[Column82])</f>
        <v/>
      </c>
      <c r="CG31" t="str">
        <f>IF(Table4[[#This Row],[Column83]]=0,"",Table4[Column83])</f>
        <v/>
      </c>
      <c r="CH31" t="str">
        <f>IF(Table4[[#This Row],[Column84]]=0,"",Table4[Column84])</f>
        <v/>
      </c>
      <c r="CI31" t="str">
        <f>IF(Table4[[#This Row],[Column85]]=0,"",Table4[Column85])</f>
        <v/>
      </c>
      <c r="CJ31" t="str">
        <f>IF(Table4[[#This Row],[Column86]]=0,"",Table4[Column86])</f>
        <v/>
      </c>
      <c r="CK31" t="str">
        <f>IF(Table4[[#This Row],[Column87]]=0,"",Table4[Column87])</f>
        <v/>
      </c>
      <c r="CL31" t="str">
        <f>IF(Table4[[#This Row],[Column88]]=0,"",Table4[Column88])</f>
        <v/>
      </c>
      <c r="CM31" t="str">
        <f>IF(Table4[[#This Row],[Column89]]=0,"",Table4[Column89])</f>
        <v/>
      </c>
      <c r="CN31" t="str">
        <f>IF(Table4[[#This Row],[Column90]]=0,"",Table4[Column90])</f>
        <v/>
      </c>
      <c r="CO31" t="str">
        <f>IF(Table4[[#This Row],[Column91]]=0,"",Table4[Column91])</f>
        <v/>
      </c>
      <c r="CP31" t="str">
        <f>IF(Table4[[#This Row],[Column92]]=0,"",Table4[Column92])</f>
        <v/>
      </c>
      <c r="CQ31" t="str">
        <f>IF(Table4[[#This Row],[Column93]]=0,"",Table4[Column93])</f>
        <v/>
      </c>
      <c r="CR31" t="str">
        <f>IF(Table4[[#This Row],[Column94]]=0,"",Table4[Column94])</f>
        <v/>
      </c>
      <c r="CS31" t="str">
        <f>IF(Table4[[#This Row],[Column95]]=0,"",Table4[Column95])</f>
        <v/>
      </c>
      <c r="CT31" t="str">
        <f>IF(Table4[[#This Row],[Column96]]=0,"",Table4[Column96])</f>
        <v/>
      </c>
      <c r="CU31" t="str">
        <f>IF(Table4[[#This Row],[Column97]]=0,"",Table4[Column97])</f>
        <v/>
      </c>
      <c r="CV31" t="str">
        <f>IF(Table4[[#This Row],[Column98]]=0,"",Table4[Column98])</f>
        <v/>
      </c>
      <c r="CW31" t="str">
        <f>IF(Table4[[#This Row],[Column99]]=0,"",Table4[Column99])</f>
        <v/>
      </c>
      <c r="CX31" t="str">
        <f>IF(Table4[[#This Row],[Column100]]=0,"",Table4[Column100])</f>
        <v/>
      </c>
      <c r="CY31" t="str">
        <f>IF(Table4[[#This Row],[Column101]]=0,"",Table4[Column101])</f>
        <v/>
      </c>
      <c r="CZ31" t="str">
        <f>IF(Table4[[#This Row],[Column102]]=0,"",Table4[Column102])</f>
        <v/>
      </c>
      <c r="DA31" t="str">
        <f>IF(Table4[[#This Row],[Column103]]=0,"",Table4[Column103])</f>
        <v/>
      </c>
      <c r="DB31" t="str">
        <f>IF(Table4[[#This Row],[Column104]]=0,"",Table4[Column104])</f>
        <v/>
      </c>
      <c r="DC31" t="str">
        <f>IF(Table4[[#This Row],[Column105]]=0,"",Table4[Column105])</f>
        <v/>
      </c>
      <c r="DD31" t="str">
        <f>IF(Table4[[#This Row],[Column106]]=0,"",Table4[Column106])</f>
        <v/>
      </c>
      <c r="DE31" t="str">
        <f>IF(Table4[[#This Row],[Column107]]=0,"",Table4[Column107])</f>
        <v/>
      </c>
      <c r="DF31" t="str">
        <f>IF(Table4[[#This Row],[Column108]]=0,"",Table4[Column108])</f>
        <v/>
      </c>
      <c r="DG31" t="str">
        <f>IF(Table4[[#This Row],[Column109]]=0,"",Table4[Column109])</f>
        <v/>
      </c>
      <c r="DH31" t="str">
        <f>IF(Table4[[#This Row],[Column110]]=0,"",Table4[Column110])</f>
        <v/>
      </c>
      <c r="DI31" t="str">
        <f>IF(Table4[[#This Row],[Column111]]=0,"",Table4[Column111])</f>
        <v/>
      </c>
      <c r="DJ31" t="str">
        <f>IF(Table4[[#This Row],[Column112]]=0,"",Table4[Column112])</f>
        <v/>
      </c>
      <c r="DK31" t="str">
        <f>IF(Table4[[#This Row],[Column113]]=0,"",Table4[Column113])</f>
        <v/>
      </c>
      <c r="DL31" t="str">
        <f>IF(Table4[[#This Row],[Column114]]=0,"",Table4[Column114])</f>
        <v/>
      </c>
      <c r="DM31" t="str">
        <f>IF(Table4[[#This Row],[Column115]]=0,"",Table4[Column115])</f>
        <v/>
      </c>
      <c r="DN31" t="str">
        <f>IF(Table4[[#This Row],[Column116]]=0,"",Table4[Column116])</f>
        <v/>
      </c>
      <c r="DO31" t="str">
        <f>IF(Table4[[#This Row],[Column117]]=0,"",Table4[Column117])</f>
        <v/>
      </c>
      <c r="DP31" t="str">
        <f>IF(Table4[[#This Row],[Column118]]=0,"",Table4[Column118])</f>
        <v/>
      </c>
      <c r="DQ31" t="str">
        <f>IF(Table4[[#This Row],[Column119]]=0,"",Table4[Column119])</f>
        <v/>
      </c>
      <c r="DR31" t="str">
        <f>IF(Table4[[#This Row],[Column120]]=0,"",Table4[Column120])</f>
        <v/>
      </c>
      <c r="DS31" t="str">
        <f>IF(Table4[[#This Row],[Column121]]=0,"",Table4[Column121])</f>
        <v/>
      </c>
      <c r="DT31" t="str">
        <f>IF(Table4[[#This Row],[Column122]]=0,"",Table4[Column122])</f>
        <v/>
      </c>
      <c r="DU31" t="str">
        <f>IF(Table4[[#This Row],[Column123]]=0,"",Table4[Column123])</f>
        <v/>
      </c>
      <c r="DV31" t="str">
        <f>IF(Table4[[#This Row],[Column124]]=0,"",Table4[Column124])</f>
        <v/>
      </c>
      <c r="DW31" t="str">
        <f>IF(Table4[[#This Row],[Column125]]=0,"",Table4[Column125])</f>
        <v/>
      </c>
      <c r="DX31" t="str">
        <f>IF(Table4[[#This Row],[Column126]]=0,"",Table4[Column126])</f>
        <v/>
      </c>
      <c r="DY31" t="str">
        <f>IF(Table4[[#This Row],[Column127]]=0,"",Table4[Column127])</f>
        <v/>
      </c>
      <c r="DZ31" t="str">
        <f>IF(Table4[[#This Row],[Column128]]=0,"",Table4[Column128])</f>
        <v/>
      </c>
      <c r="EA31" t="str">
        <f>IF(Table4[[#This Row],[Column129]]=0,"",Table4[Column129])</f>
        <v/>
      </c>
      <c r="EB31" t="str">
        <f>IF(Table4[[#This Row],[Column130]]=0,"",Table4[Column130])</f>
        <v/>
      </c>
      <c r="EC31" t="str">
        <f>IF(Table4[[#This Row],[Column131]]=0,"",Table4[Column131])</f>
        <v/>
      </c>
      <c r="ED31" t="str">
        <f>IF(Table4[[#This Row],[Column132]]=0,"",Table4[Column132])</f>
        <v/>
      </c>
      <c r="EE31" t="str">
        <f>IF(Table4[[#This Row],[Column133]]=0,"",Table4[Column133])</f>
        <v/>
      </c>
      <c r="EF31" t="str">
        <f>IF(Table4[[#This Row],[Column134]]=0,"",Table4[Column134])</f>
        <v/>
      </c>
      <c r="EG31" t="str">
        <f>IF(Table4[[#This Row],[Column135]]=0,"",Table4[Column135])</f>
        <v/>
      </c>
      <c r="EH31" t="str">
        <f>IF(Table4[[#This Row],[Column136]]=0,"",Table4[Column136])</f>
        <v/>
      </c>
      <c r="EI31" t="str">
        <f>IF(Table4[[#This Row],[Column137]]=0,"",Table4[Column137])</f>
        <v/>
      </c>
      <c r="EJ31" t="str">
        <f>IF(Table4[[#This Row],[Column138]]=0,"",Table4[Column138])</f>
        <v/>
      </c>
      <c r="EK31" t="str">
        <f>IF(Table4[[#This Row],[Column139]]=0,"",Table4[Column139])</f>
        <v/>
      </c>
      <c r="EL31" t="str">
        <f>IF(Table4[[#This Row],[Column140]]=0,"",Table4[Column140])</f>
        <v/>
      </c>
      <c r="EM31" t="str">
        <f>IF(Table4[[#This Row],[Column141]]=0,"",Table4[Column141])</f>
        <v/>
      </c>
      <c r="EN31" t="str">
        <f>IF(Table4[[#This Row],[Column142]]=0,"",Table4[Column142])</f>
        <v/>
      </c>
      <c r="EO31" t="str">
        <f>IF(Table4[[#This Row],[Column143]]=0,"",Table4[Column143])</f>
        <v/>
      </c>
      <c r="EP31" t="str">
        <f>IF(Table4[[#This Row],[Column144]]=0,"",Table4[Column144])</f>
        <v/>
      </c>
      <c r="EQ31" t="str">
        <f>IF(Table4[[#This Row],[Column145]]=0,"",Table4[Column145])</f>
        <v/>
      </c>
      <c r="ER31" t="str">
        <f>IF(Table4[[#This Row],[Column146]]=0,"",Table4[Column146])</f>
        <v/>
      </c>
      <c r="ES31" t="str">
        <f>IF(Table4[[#This Row],[Column147]]=0,"",Table4[Column147])</f>
        <v/>
      </c>
      <c r="ET31" t="str">
        <f>IF(Table4[[#This Row],[Column148]]=0,"",Table4[Column148])</f>
        <v/>
      </c>
      <c r="EU31" t="str">
        <f>IF(Table4[[#This Row],[Column149]]=0,"",Table4[Column149])</f>
        <v/>
      </c>
      <c r="EV31" t="str">
        <f>IF(Table4[[#This Row],[Column150]]=0,"",Table4[Column150])</f>
        <v/>
      </c>
      <c r="EW31" t="str">
        <f>IF(Table4[[#This Row],[Column151]]=0,"",Table4[Column151])</f>
        <v/>
      </c>
      <c r="EX31" t="str">
        <f>IF(Table4[[#This Row],[Column152]]=0,"",Table4[Column152])</f>
        <v/>
      </c>
      <c r="EY31" t="str">
        <f>IF(Table4[[#This Row],[Column153]]=0,"",Table4[Column153])</f>
        <v/>
      </c>
      <c r="EZ31" t="str">
        <f>IF(Table4[[#This Row],[Column154]]=0,"",Table4[Column154])</f>
        <v/>
      </c>
      <c r="FA31" t="str">
        <f>IF(Table4[[#This Row],[Column155]]=0,"",Table4[Column155])</f>
        <v/>
      </c>
      <c r="FB31" t="str">
        <f>IF(Table4[[#This Row],[Column156]]=0,"",Table4[Column156])</f>
        <v/>
      </c>
      <c r="FC31" t="str">
        <f>IF(Table4[[#This Row],[Column157]]=0,"",Table4[Column157])</f>
        <v/>
      </c>
      <c r="FD31" t="str">
        <f>IF(Table4[[#This Row],[Column158]]=0,"",Table4[Column158])</f>
        <v/>
      </c>
      <c r="FE31" t="str">
        <f>IF(Table4[[#This Row],[Column159]]=0,"",Table4[Column159])</f>
        <v/>
      </c>
      <c r="FF31" t="str">
        <f>IF(Table4[[#This Row],[Column160]]=0,"",Table4[Column160])</f>
        <v/>
      </c>
      <c r="FG31" t="str">
        <f>IF(Table4[[#This Row],[Column161]]=0,"",Table4[Column161])</f>
        <v/>
      </c>
      <c r="FH31" t="str">
        <f>IF(Table4[[#This Row],[Column162]]=0,"",Table4[Column162])</f>
        <v/>
      </c>
      <c r="FI31" t="str">
        <f>IF(Table4[[#This Row],[Column163]]=0,"",Table4[Column163])</f>
        <v/>
      </c>
      <c r="FJ31" t="str">
        <f>IF(Table4[[#This Row],[Column164]]=0,"",Table4[Column164])</f>
        <v/>
      </c>
      <c r="FK31" t="str">
        <f>IF(Table4[[#This Row],[Column165]]=0,"",Table4[Column165])</f>
        <v/>
      </c>
      <c r="FL31" t="str">
        <f>IF(Table4[[#This Row],[Column166]]=0,"",Table4[Column166])</f>
        <v/>
      </c>
      <c r="FM31" t="str">
        <f>IF(Table4[[#This Row],[Column167]]=0,"",Table4[Column167])</f>
        <v/>
      </c>
      <c r="FN31" t="str">
        <f>IF(Table4[[#This Row],[Column168]]=0,"",Table4[Column168])</f>
        <v/>
      </c>
      <c r="FO31" t="str">
        <f>IF(Table4[[#This Row],[Column169]]=0,"",Table4[Column169])</f>
        <v/>
      </c>
      <c r="FP31" t="str">
        <f>IF(Table4[[#This Row],[Column170]]=0,"",Table4[Column170])</f>
        <v/>
      </c>
      <c r="FQ31" t="str">
        <f>IF(Table4[[#This Row],[Column171]]=0,"",Table4[Column171])</f>
        <v/>
      </c>
      <c r="FR31" t="str">
        <f>IF(Table4[[#This Row],[Column172]]=0,"",Table4[Column172])</f>
        <v/>
      </c>
      <c r="FS31" t="str">
        <f>IF(Table4[[#This Row],[Column173]]=0,"",Table4[Column173])</f>
        <v/>
      </c>
      <c r="FT31" t="str">
        <f>IF(Table4[[#This Row],[Column174]]=0,"",Table4[Column174])</f>
        <v/>
      </c>
      <c r="FU31" t="str">
        <f>IF(Table4[[#This Row],[Column175]]=0,"",Table4[Column175])</f>
        <v/>
      </c>
      <c r="FV31" t="str">
        <f>IF(Table4[[#This Row],[Column176]]=0,"",Table4[Column176])</f>
        <v/>
      </c>
      <c r="FW31" t="str">
        <f>IF(Table4[[#This Row],[Column177]]=0,"",Table4[Column177])</f>
        <v/>
      </c>
      <c r="FX31" t="str">
        <f>IF(Table4[[#This Row],[Column178]]=0,"",Table4[Column178])</f>
        <v/>
      </c>
      <c r="FY31" t="str">
        <f>IF(Table4[[#This Row],[Column179]]=0,"",Table4[Column179])</f>
        <v/>
      </c>
      <c r="FZ31" t="str">
        <f>IF(Table4[[#This Row],[Column180]]=0,"",Table4[Column180])</f>
        <v/>
      </c>
      <c r="GA31" t="str">
        <f>IF(Table4[[#This Row],[Column181]]=0,"",Table4[Column181])</f>
        <v/>
      </c>
      <c r="GB31" t="str">
        <f>IF(Table4[[#This Row],[Column182]]=0,"",Table4[Column182])</f>
        <v/>
      </c>
      <c r="GC31" t="str">
        <f>IF(Table4[[#This Row],[Column183]]=0,"",Table4[Column183])</f>
        <v/>
      </c>
      <c r="GD31" t="str">
        <f>IF(Table4[[#This Row],[Column184]]=0,"",Table4[Column184])</f>
        <v/>
      </c>
      <c r="GE31" t="str">
        <f>IF(Table4[[#This Row],[Column185]]=0,"",Table4[Column185])</f>
        <v/>
      </c>
      <c r="GF31" t="str">
        <f>IF(Table4[[#This Row],[Column186]]=0,"",Table4[Column186])</f>
        <v/>
      </c>
      <c r="GG31" t="str">
        <f>IF(Table4[[#This Row],[Column187]]=0,"",Table4[Column187])</f>
        <v/>
      </c>
      <c r="GH31" t="str">
        <f>IF(Table4[[#This Row],[Column188]]=0,"",Table4[Column188])</f>
        <v/>
      </c>
      <c r="GI31" t="str">
        <f>IF(Table4[[#This Row],[Column189]]=0,"",Table4[Column189])</f>
        <v/>
      </c>
      <c r="GJ31" t="str">
        <f>IF(Table4[[#This Row],[Column190]]=0,"",Table4[Column190])</f>
        <v/>
      </c>
      <c r="GK31" t="str">
        <f>IF(Table4[[#This Row],[Column191]]=0,"",Table4[Column191])</f>
        <v/>
      </c>
      <c r="GL31" t="str">
        <f>IF(Table4[[#This Row],[Column192]]=0,"",Table4[Column192])</f>
        <v/>
      </c>
      <c r="GM31" t="str">
        <f>IF(Table4[[#This Row],[Column193]]=0,"",Table4[Column193])</f>
        <v/>
      </c>
      <c r="GN31" t="str">
        <f>IF(Table4[[#This Row],[Column194]]=0,"",Table4[Column194])</f>
        <v/>
      </c>
      <c r="GO31" t="str">
        <f>IF(Table4[[#This Row],[Column195]]=0,"",Table4[Column195])</f>
        <v/>
      </c>
      <c r="GP31" t="str">
        <f>IF(Table4[[#This Row],[Column196]]=0,"",Table4[Column196])</f>
        <v/>
      </c>
      <c r="GQ31" t="str">
        <f>IF(Table4[[#This Row],[Column197]]=0,"",Table4[Column197])</f>
        <v/>
      </c>
      <c r="GR31" t="str">
        <f>IF(Table4[[#This Row],[Column198]]=0,"",Table4[Column198])</f>
        <v/>
      </c>
      <c r="GS31" t="str">
        <f>IF(Table4[[#This Row],[Column199]]=0,"",Table4[Column199])</f>
        <v/>
      </c>
      <c r="GT31" t="str">
        <f>IF(Table4[[#This Row],[Column200]]=0,"",Table4[Column200])</f>
        <v/>
      </c>
      <c r="GU31" t="str">
        <f>IF(Table4[[#This Row],[Column201]]=0,"",Table4[Column201])</f>
        <v/>
      </c>
      <c r="GV31" t="str">
        <f>IF(Table4[[#This Row],[Column202]]=0,"",Table4[Column202])</f>
        <v/>
      </c>
      <c r="GW31" t="str">
        <f>IF(Table4[[#This Row],[Column203]]=0,"",Table4[Column203])</f>
        <v/>
      </c>
      <c r="GX31" t="str">
        <f>IF(Table4[[#This Row],[Conversions]]=0,"",Table4[Conversions])</f>
        <v/>
      </c>
      <c r="GY31" s="2" t="e">
        <f>Table434[[#This Row],[Conversions]]*B$2</f>
        <v>#VALUE!</v>
      </c>
      <c r="GZ31">
        <f>SUM(COUNTIF(Table434[[#This Row],[Path]:[Column203]],{"*e*","social"}))</f>
        <v>0</v>
      </c>
      <c r="HA31" t="e">
        <f t="array" ref="HA31">IF(LOOKUP(REPT("Z",255),IF(B31:GW31&lt;&gt;"",B31:GW31),B31:GW31)=A$2,1,0)</f>
        <v>#N/A</v>
      </c>
      <c r="HB31" t="e">
        <f t="array" ref="HB31">IF(LOOKUP(REPT("Z",255),IF(B31:GW31&lt;&gt;"",B31:GW31),B31:GW31)=A$3,1,0)</f>
        <v>#N/A</v>
      </c>
      <c r="HC31" t="e">
        <f t="array" ref="HC31">IF(LOOKUP(REPT("Z",255),IF(B31:GW31&lt;&gt;"",B31:GW31),B31:GW31)=A$4,1,0)</f>
        <v>#N/A</v>
      </c>
      <c r="HD31" t="e">
        <f t="array" ref="HD31">IF(LOOKUP(REPT("Z",255),IF(B31:GW31&lt;&gt;"",B31:GW31),B31:GW31)=A$5,1,0)</f>
        <v>#N/A</v>
      </c>
      <c r="HE31" t="e">
        <f t="array" ref="HE31">IF(LOOKUP(REPT("Z",255),IF(B31:GW31&lt;&gt;"",B31:GW31),B31:GW31)=A$6,1,0)</f>
        <v>#N/A</v>
      </c>
      <c r="HF31" t="e">
        <f t="array" ref="HF31">IF(LOOKUP(REPT("Z",255),IF(B31:GW31&lt;&gt;"",B31:GW31),B31:GW31)=A$7,1,0)</f>
        <v>#N/A</v>
      </c>
      <c r="HG31" s="1">
        <f>COUNTIF(Table434[[#This Row],[Path]:[Column203]],A$2)</f>
        <v>0</v>
      </c>
      <c r="HH31" s="1">
        <f>COUNTIF(Table434[[#This Row],[Path]:[Column203]],A$3)</f>
        <v>0</v>
      </c>
      <c r="HI31" s="1">
        <f>COUNTIF(Table434[[#This Row],[Path]:[Column203]],A$4)</f>
        <v>0</v>
      </c>
      <c r="HJ31" s="5">
        <f>COUNTIF(Table434[[#This Row],[Path]:[Column203]],A$5)</f>
        <v>0</v>
      </c>
      <c r="HK31" s="5">
        <f>COUNTIF(Table434[[#This Row],[Path]:[Column203]],A$6)</f>
        <v>0</v>
      </c>
      <c r="HL31" s="5">
        <f>COUNTIF(Table434[[#This Row],[Path]:[Column203]],A$7)</f>
        <v>0</v>
      </c>
      <c r="HM31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31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31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31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31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31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31" s="4" t="e">
        <f>Table434[[#This Row],[IncrementalOrganic Attribution Ratio]]*Table434[[#This Row],[Total Revenue]]</f>
        <v>#VALUE!</v>
      </c>
      <c r="HT31" s="4" t="e">
        <f>Table434[[#This Row],[BrandIntention Attribution Ratio]]*Table434[[#This Row],[Total Revenue]]</f>
        <v>#VALUE!</v>
      </c>
      <c r="HU31" s="4" t="e">
        <f>Table434[[#This Row],[Incrementalcpc Attribution Ratio]]*Table434[[#This Row],[Total Revenue]]</f>
        <v>#VALUE!</v>
      </c>
      <c r="HV31" s="4" t="e">
        <f>Table434[[#This Row],[Feeds Attribution Ratio]]*Table434[[#This Row],[Total Revenue]]</f>
        <v>#VALUE!</v>
      </c>
      <c r="HW31" s="4" t="e">
        <f>Table434[[#This Row],[Referrals Attribution Ratio]]*Table434[[#This Row],[Total Revenue]]</f>
        <v>#VALUE!</v>
      </c>
      <c r="HX31" s="4" t="e">
        <f>Table434[[#This Row],[Social Attribution Ratio]]*Table434[[#This Row],[Total Revenue]]</f>
        <v>#VALUE!</v>
      </c>
      <c r="HY31" s="18">
        <f>SUM(Table434[[#This Row],[IncrementalOrganic Attribution Ratio]:[Social Attribution Ratio]])</f>
        <v>0</v>
      </c>
    </row>
    <row r="32" spans="2:233" x14ac:dyDescent="0.25">
      <c r="B32" t="str">
        <f>IF(Table4[[#This Row],[Path]]=0,"",Table4[Path])</f>
        <v/>
      </c>
      <c r="C32" t="str">
        <f>IF(Table4[[#This Row],[Column1]]=0,"",Table4[Column1])</f>
        <v/>
      </c>
      <c r="D32" t="str">
        <f>IF(Table4[[#This Row],[Column2]]=0,"",Table4[Column2])</f>
        <v/>
      </c>
      <c r="E32" t="str">
        <f>IF(Table4[[#This Row],[Column3]]=0,"",Table4[Column3])</f>
        <v/>
      </c>
      <c r="F32" t="str">
        <f>IF(Table4[[#This Row],[Column4]]=0,"",Table4[Column4])</f>
        <v/>
      </c>
      <c r="G32" t="str">
        <f>IF(Table4[[#This Row],[Column5]]=0,"",Table4[Column5])</f>
        <v/>
      </c>
      <c r="H32" t="str">
        <f>IF(Table4[[#This Row],[Column6]]=0,"",Table4[Column6])</f>
        <v/>
      </c>
      <c r="I32" t="str">
        <f>IF(Table4[[#This Row],[Column7]]=0,"",Table4[Column7])</f>
        <v/>
      </c>
      <c r="J32" t="str">
        <f>IF(Table4[[#This Row],[Column8]]=0,"",Table4[Column8])</f>
        <v/>
      </c>
      <c r="K32" t="str">
        <f>IF(Table4[[#This Row],[Column9]]=0,"",Table4[Column9])</f>
        <v/>
      </c>
      <c r="L32" t="str">
        <f>IF(Table4[[#This Row],[Column10]]=0,"",Table4[Column10])</f>
        <v/>
      </c>
      <c r="M32" t="str">
        <f>IF(Table4[[#This Row],[Column11]]=0,"",Table4[Column11])</f>
        <v/>
      </c>
      <c r="N32" t="str">
        <f>IF(Table4[[#This Row],[Column12]]=0,"",Table4[Column12])</f>
        <v/>
      </c>
      <c r="O32" t="str">
        <f>IF(Table4[[#This Row],[Column13]]=0,"",Table4[Column13])</f>
        <v/>
      </c>
      <c r="P32" t="str">
        <f>IF(Table4[[#This Row],[Column14]]=0,"",Table4[Column14])</f>
        <v/>
      </c>
      <c r="Q32" t="str">
        <f>IF(Table4[[#This Row],[Column15]]=0,"",Table4[Column15])</f>
        <v/>
      </c>
      <c r="R32" t="str">
        <f>IF(Table4[[#This Row],[Column16]]=0,"",Table4[Column16])</f>
        <v/>
      </c>
      <c r="S32" t="str">
        <f>IF(Table4[[#This Row],[Column17]]=0,"",Table4[Column17])</f>
        <v/>
      </c>
      <c r="T32" t="str">
        <f>IF(Table4[[#This Row],[Column18]]=0,"",Table4[Column18])</f>
        <v/>
      </c>
      <c r="U32" t="str">
        <f>IF(Table4[[#This Row],[Column19]]=0,"",Table4[Column19])</f>
        <v/>
      </c>
      <c r="V32" t="str">
        <f>IF(Table4[[#This Row],[Column20]]=0,"",Table4[Column20])</f>
        <v/>
      </c>
      <c r="W32" t="str">
        <f>IF(Table4[[#This Row],[Column21]]=0,"",Table4[Column21])</f>
        <v/>
      </c>
      <c r="X32" t="str">
        <f>IF(Table4[[#This Row],[Column22]]=0,"",Table4[Column22])</f>
        <v/>
      </c>
      <c r="Y32" t="str">
        <f>IF(Table4[[#This Row],[Column23]]=0,"",Table4[Column23])</f>
        <v/>
      </c>
      <c r="Z32" t="str">
        <f>IF(Table4[[#This Row],[Column24]]=0,"",Table4[Column24])</f>
        <v/>
      </c>
      <c r="AA32" t="str">
        <f>IF(Table4[[#This Row],[Column25]]=0,"",Table4[Column25])</f>
        <v/>
      </c>
      <c r="AB32" t="str">
        <f>IF(Table4[[#This Row],[Column26]]=0,"",Table4[Column26])</f>
        <v/>
      </c>
      <c r="AC32" t="str">
        <f>IF(Table4[[#This Row],[Column27]]=0,"",Table4[Column27])</f>
        <v/>
      </c>
      <c r="AD32" t="str">
        <f>IF(Table4[[#This Row],[Column28]]=0,"",Table4[Column28])</f>
        <v/>
      </c>
      <c r="AE32" t="str">
        <f>IF(Table4[[#This Row],[Column29]]=0,"",Table4[Column29])</f>
        <v/>
      </c>
      <c r="AF32" t="str">
        <f>IF(Table4[[#This Row],[Column30]]=0,"",Table4[Column30])</f>
        <v/>
      </c>
      <c r="AG32" t="str">
        <f>IF(Table4[[#This Row],[Column31]]=0,"",Table4[Column31])</f>
        <v/>
      </c>
      <c r="AH32" t="str">
        <f>IF(Table4[[#This Row],[Column32]]=0,"",Table4[Column32])</f>
        <v/>
      </c>
      <c r="AI32" t="str">
        <f>IF(Table4[[#This Row],[Column33]]=0,"",Table4[Column33])</f>
        <v/>
      </c>
      <c r="AJ32" t="str">
        <f>IF(Table4[[#This Row],[Column34]]=0,"",Table4[Column34])</f>
        <v/>
      </c>
      <c r="AK32" t="str">
        <f>IF(Table4[[#This Row],[Column35]]=0,"",Table4[Column35])</f>
        <v/>
      </c>
      <c r="AL32" t="str">
        <f>IF(Table4[[#This Row],[Column36]]=0,"",Table4[Column36])</f>
        <v/>
      </c>
      <c r="AM32" t="str">
        <f>IF(Table4[[#This Row],[Column37]]=0,"",Table4[Column37])</f>
        <v/>
      </c>
      <c r="AN32" t="str">
        <f>IF(Table4[[#This Row],[Column38]]=0,"",Table4[Column38])</f>
        <v/>
      </c>
      <c r="AO32" t="str">
        <f>IF(Table4[[#This Row],[Column39]]=0,"",Table4[Column39])</f>
        <v/>
      </c>
      <c r="AP32" t="str">
        <f>IF(Table4[[#This Row],[Column40]]=0,"",Table4[Column40])</f>
        <v/>
      </c>
      <c r="AQ32" t="str">
        <f>IF(Table4[[#This Row],[Column41]]=0,"",Table4[Column41])</f>
        <v/>
      </c>
      <c r="AR32" t="str">
        <f>IF(Table4[[#This Row],[Column42]]=0,"",Table4[Column42])</f>
        <v/>
      </c>
      <c r="AS32" t="str">
        <f>IF(Table4[[#This Row],[Column43]]=0,"",Table4[Column43])</f>
        <v/>
      </c>
      <c r="AT32" t="str">
        <f>IF(Table4[[#This Row],[Column44]]=0,"",Table4[Column44])</f>
        <v/>
      </c>
      <c r="AU32" t="str">
        <f>IF(Table4[[#This Row],[Column45]]=0,"",Table4[Column45])</f>
        <v/>
      </c>
      <c r="AV32" t="str">
        <f>IF(Table4[[#This Row],[Column46]]=0,"",Table4[Column46])</f>
        <v/>
      </c>
      <c r="AW32" t="str">
        <f>IF(Table4[[#This Row],[Column47]]=0,"",Table4[Column47])</f>
        <v/>
      </c>
      <c r="AX32" t="str">
        <f>IF(Table4[[#This Row],[Column48]]=0,"",Table4[Column48])</f>
        <v/>
      </c>
      <c r="AY32" t="str">
        <f>IF(Table4[[#This Row],[Column49]]=0,"",Table4[Column49])</f>
        <v/>
      </c>
      <c r="AZ32" t="str">
        <f>IF(Table4[[#This Row],[Column50]]=0,"",Table4[Column50])</f>
        <v/>
      </c>
      <c r="BA32" t="str">
        <f>IF(Table4[[#This Row],[Column51]]=0,"",Table4[Column51])</f>
        <v/>
      </c>
      <c r="BB32" t="str">
        <f>IF(Table4[[#This Row],[Column52]]=0,"",Table4[Column52])</f>
        <v/>
      </c>
      <c r="BC32" t="str">
        <f>IF(Table4[[#This Row],[Column53]]=0,"",Table4[Column53])</f>
        <v/>
      </c>
      <c r="BD32" t="str">
        <f>IF(Table4[[#This Row],[Column54]]=0,"",Table4[Column54])</f>
        <v/>
      </c>
      <c r="BE32" t="str">
        <f>IF(Table4[[#This Row],[Column55]]=0,"",Table4[Column55])</f>
        <v/>
      </c>
      <c r="BF32" t="str">
        <f>IF(Table4[[#This Row],[Column56]]=0,"",Table4[Column56])</f>
        <v/>
      </c>
      <c r="BG32" t="str">
        <f>IF(Table4[[#This Row],[Column57]]=0,"",Table4[Column57])</f>
        <v/>
      </c>
      <c r="BH32" t="str">
        <f>IF(Table4[[#This Row],[Column58]]=0,"",Table4[Column58])</f>
        <v/>
      </c>
      <c r="BI32" t="str">
        <f>IF(Table4[[#This Row],[Column59]]=0,"",Table4[Column59])</f>
        <v/>
      </c>
      <c r="BJ32" t="str">
        <f>IF(Table4[[#This Row],[Column60]]=0,"",Table4[Column60])</f>
        <v/>
      </c>
      <c r="BK32" t="str">
        <f>IF(Table4[[#This Row],[Column61]]=0,"",Table4[Column61])</f>
        <v/>
      </c>
      <c r="BL32" t="str">
        <f>IF(Table4[[#This Row],[Column62]]=0,"",Table4[Column62])</f>
        <v/>
      </c>
      <c r="BM32" t="str">
        <f>IF(Table4[[#This Row],[Column63]]=0,"",Table4[Column63])</f>
        <v/>
      </c>
      <c r="BN32" t="str">
        <f>IF(Table4[[#This Row],[Column64]]=0,"",Table4[Column64])</f>
        <v/>
      </c>
      <c r="BO32" t="str">
        <f>IF(Table4[[#This Row],[Column65]]=0,"",Table4[Column65])</f>
        <v/>
      </c>
      <c r="BP32" t="str">
        <f>IF(Table4[[#This Row],[Column66]]=0,"",Table4[Column66])</f>
        <v/>
      </c>
      <c r="BQ32" t="str">
        <f>IF(Table4[[#This Row],[Column67]]=0,"",Table4[Column67])</f>
        <v/>
      </c>
      <c r="BR32" t="str">
        <f>IF(Table4[[#This Row],[Column68]]=0,"",Table4[Column68])</f>
        <v/>
      </c>
      <c r="BS32" t="str">
        <f>IF(Table4[[#This Row],[Column69]]=0,"",Table4[Column69])</f>
        <v/>
      </c>
      <c r="BT32" t="str">
        <f>IF(Table4[[#This Row],[Column70]]=0,"",Table4[Column70])</f>
        <v/>
      </c>
      <c r="BU32" t="str">
        <f>IF(Table4[[#This Row],[Column71]]=0,"",Table4[Column71])</f>
        <v/>
      </c>
      <c r="BV32" t="str">
        <f>IF(Table4[[#This Row],[Column72]]=0,"",Table4[Column72])</f>
        <v/>
      </c>
      <c r="BW32" t="str">
        <f>IF(Table4[[#This Row],[Column73]]=0,"",Table4[Column73])</f>
        <v/>
      </c>
      <c r="BX32" t="str">
        <f>IF(Table4[[#This Row],[Column74]]=0,"",Table4[Column74])</f>
        <v/>
      </c>
      <c r="BY32" t="str">
        <f>IF(Table4[[#This Row],[Column75]]=0,"",Table4[Column75])</f>
        <v/>
      </c>
      <c r="BZ32" t="str">
        <f>IF(Table4[[#This Row],[Column76]]=0,"",Table4[Column76])</f>
        <v/>
      </c>
      <c r="CA32" t="str">
        <f>IF(Table4[[#This Row],[Column77]]=0,"",Table4[Column77])</f>
        <v/>
      </c>
      <c r="CB32" t="str">
        <f>IF(Table4[[#This Row],[Column78]]=0,"",Table4[Column78])</f>
        <v/>
      </c>
      <c r="CC32" t="str">
        <f>IF(Table4[[#This Row],[Column79]]=0,"",Table4[Column79])</f>
        <v/>
      </c>
      <c r="CD32" t="str">
        <f>IF(Table4[[#This Row],[Column80]]=0,"",Table4[Column80])</f>
        <v/>
      </c>
      <c r="CE32" t="str">
        <f>IF(Table4[[#This Row],[Column81]]=0,"",Table4[Column81])</f>
        <v/>
      </c>
      <c r="CF32" t="str">
        <f>IF(Table4[[#This Row],[Column82]]=0,"",Table4[Column82])</f>
        <v/>
      </c>
      <c r="CG32" t="str">
        <f>IF(Table4[[#This Row],[Column83]]=0,"",Table4[Column83])</f>
        <v/>
      </c>
      <c r="CH32" t="str">
        <f>IF(Table4[[#This Row],[Column84]]=0,"",Table4[Column84])</f>
        <v/>
      </c>
      <c r="CI32" t="str">
        <f>IF(Table4[[#This Row],[Column85]]=0,"",Table4[Column85])</f>
        <v/>
      </c>
      <c r="CJ32" t="str">
        <f>IF(Table4[[#This Row],[Column86]]=0,"",Table4[Column86])</f>
        <v/>
      </c>
      <c r="CK32" t="str">
        <f>IF(Table4[[#This Row],[Column87]]=0,"",Table4[Column87])</f>
        <v/>
      </c>
      <c r="CL32" t="str">
        <f>IF(Table4[[#This Row],[Column88]]=0,"",Table4[Column88])</f>
        <v/>
      </c>
      <c r="CM32" t="str">
        <f>IF(Table4[[#This Row],[Column89]]=0,"",Table4[Column89])</f>
        <v/>
      </c>
      <c r="CN32" t="str">
        <f>IF(Table4[[#This Row],[Column90]]=0,"",Table4[Column90])</f>
        <v/>
      </c>
      <c r="CO32" t="str">
        <f>IF(Table4[[#This Row],[Column91]]=0,"",Table4[Column91])</f>
        <v/>
      </c>
      <c r="CP32" t="str">
        <f>IF(Table4[[#This Row],[Column92]]=0,"",Table4[Column92])</f>
        <v/>
      </c>
      <c r="CQ32" t="str">
        <f>IF(Table4[[#This Row],[Column93]]=0,"",Table4[Column93])</f>
        <v/>
      </c>
      <c r="CR32" t="str">
        <f>IF(Table4[[#This Row],[Column94]]=0,"",Table4[Column94])</f>
        <v/>
      </c>
      <c r="CS32" t="str">
        <f>IF(Table4[[#This Row],[Column95]]=0,"",Table4[Column95])</f>
        <v/>
      </c>
      <c r="CT32" t="str">
        <f>IF(Table4[[#This Row],[Column96]]=0,"",Table4[Column96])</f>
        <v/>
      </c>
      <c r="CU32" t="str">
        <f>IF(Table4[[#This Row],[Column97]]=0,"",Table4[Column97])</f>
        <v/>
      </c>
      <c r="CV32" t="str">
        <f>IF(Table4[[#This Row],[Column98]]=0,"",Table4[Column98])</f>
        <v/>
      </c>
      <c r="CW32" t="str">
        <f>IF(Table4[[#This Row],[Column99]]=0,"",Table4[Column99])</f>
        <v/>
      </c>
      <c r="CX32" t="str">
        <f>IF(Table4[[#This Row],[Column100]]=0,"",Table4[Column100])</f>
        <v/>
      </c>
      <c r="CY32" t="str">
        <f>IF(Table4[[#This Row],[Column101]]=0,"",Table4[Column101])</f>
        <v/>
      </c>
      <c r="CZ32" t="str">
        <f>IF(Table4[[#This Row],[Column102]]=0,"",Table4[Column102])</f>
        <v/>
      </c>
      <c r="DA32" t="str">
        <f>IF(Table4[[#This Row],[Column103]]=0,"",Table4[Column103])</f>
        <v/>
      </c>
      <c r="DB32" t="str">
        <f>IF(Table4[[#This Row],[Column104]]=0,"",Table4[Column104])</f>
        <v/>
      </c>
      <c r="DC32" t="str">
        <f>IF(Table4[[#This Row],[Column105]]=0,"",Table4[Column105])</f>
        <v/>
      </c>
      <c r="DD32" t="str">
        <f>IF(Table4[[#This Row],[Column106]]=0,"",Table4[Column106])</f>
        <v/>
      </c>
      <c r="DE32" t="str">
        <f>IF(Table4[[#This Row],[Column107]]=0,"",Table4[Column107])</f>
        <v/>
      </c>
      <c r="DF32" t="str">
        <f>IF(Table4[[#This Row],[Column108]]=0,"",Table4[Column108])</f>
        <v/>
      </c>
      <c r="DG32" t="str">
        <f>IF(Table4[[#This Row],[Column109]]=0,"",Table4[Column109])</f>
        <v/>
      </c>
      <c r="DH32" t="str">
        <f>IF(Table4[[#This Row],[Column110]]=0,"",Table4[Column110])</f>
        <v/>
      </c>
      <c r="DI32" t="str">
        <f>IF(Table4[[#This Row],[Column111]]=0,"",Table4[Column111])</f>
        <v/>
      </c>
      <c r="DJ32" t="str">
        <f>IF(Table4[[#This Row],[Column112]]=0,"",Table4[Column112])</f>
        <v/>
      </c>
      <c r="DK32" t="str">
        <f>IF(Table4[[#This Row],[Column113]]=0,"",Table4[Column113])</f>
        <v/>
      </c>
      <c r="DL32" t="str">
        <f>IF(Table4[[#This Row],[Column114]]=0,"",Table4[Column114])</f>
        <v/>
      </c>
      <c r="DM32" t="str">
        <f>IF(Table4[[#This Row],[Column115]]=0,"",Table4[Column115])</f>
        <v/>
      </c>
      <c r="DN32" t="str">
        <f>IF(Table4[[#This Row],[Column116]]=0,"",Table4[Column116])</f>
        <v/>
      </c>
      <c r="DO32" t="str">
        <f>IF(Table4[[#This Row],[Column117]]=0,"",Table4[Column117])</f>
        <v/>
      </c>
      <c r="DP32" t="str">
        <f>IF(Table4[[#This Row],[Column118]]=0,"",Table4[Column118])</f>
        <v/>
      </c>
      <c r="DQ32" t="str">
        <f>IF(Table4[[#This Row],[Column119]]=0,"",Table4[Column119])</f>
        <v/>
      </c>
      <c r="DR32" t="str">
        <f>IF(Table4[[#This Row],[Column120]]=0,"",Table4[Column120])</f>
        <v/>
      </c>
      <c r="DS32" t="str">
        <f>IF(Table4[[#This Row],[Column121]]=0,"",Table4[Column121])</f>
        <v/>
      </c>
      <c r="DT32" t="str">
        <f>IF(Table4[[#This Row],[Column122]]=0,"",Table4[Column122])</f>
        <v/>
      </c>
      <c r="DU32" t="str">
        <f>IF(Table4[[#This Row],[Column123]]=0,"",Table4[Column123])</f>
        <v/>
      </c>
      <c r="DV32" t="str">
        <f>IF(Table4[[#This Row],[Column124]]=0,"",Table4[Column124])</f>
        <v/>
      </c>
      <c r="DW32" t="str">
        <f>IF(Table4[[#This Row],[Column125]]=0,"",Table4[Column125])</f>
        <v/>
      </c>
      <c r="DX32" t="str">
        <f>IF(Table4[[#This Row],[Column126]]=0,"",Table4[Column126])</f>
        <v/>
      </c>
      <c r="DY32" t="str">
        <f>IF(Table4[[#This Row],[Column127]]=0,"",Table4[Column127])</f>
        <v/>
      </c>
      <c r="DZ32" t="str">
        <f>IF(Table4[[#This Row],[Column128]]=0,"",Table4[Column128])</f>
        <v/>
      </c>
      <c r="EA32" t="str">
        <f>IF(Table4[[#This Row],[Column129]]=0,"",Table4[Column129])</f>
        <v/>
      </c>
      <c r="EB32" t="str">
        <f>IF(Table4[[#This Row],[Column130]]=0,"",Table4[Column130])</f>
        <v/>
      </c>
      <c r="EC32" t="str">
        <f>IF(Table4[[#This Row],[Column131]]=0,"",Table4[Column131])</f>
        <v/>
      </c>
      <c r="ED32" t="str">
        <f>IF(Table4[[#This Row],[Column132]]=0,"",Table4[Column132])</f>
        <v/>
      </c>
      <c r="EE32" t="str">
        <f>IF(Table4[[#This Row],[Column133]]=0,"",Table4[Column133])</f>
        <v/>
      </c>
      <c r="EF32" t="str">
        <f>IF(Table4[[#This Row],[Column134]]=0,"",Table4[Column134])</f>
        <v/>
      </c>
      <c r="EG32" t="str">
        <f>IF(Table4[[#This Row],[Column135]]=0,"",Table4[Column135])</f>
        <v/>
      </c>
      <c r="EH32" t="str">
        <f>IF(Table4[[#This Row],[Column136]]=0,"",Table4[Column136])</f>
        <v/>
      </c>
      <c r="EI32" t="str">
        <f>IF(Table4[[#This Row],[Column137]]=0,"",Table4[Column137])</f>
        <v/>
      </c>
      <c r="EJ32" t="str">
        <f>IF(Table4[[#This Row],[Column138]]=0,"",Table4[Column138])</f>
        <v/>
      </c>
      <c r="EK32" t="str">
        <f>IF(Table4[[#This Row],[Column139]]=0,"",Table4[Column139])</f>
        <v/>
      </c>
      <c r="EL32" t="str">
        <f>IF(Table4[[#This Row],[Column140]]=0,"",Table4[Column140])</f>
        <v/>
      </c>
      <c r="EM32" t="str">
        <f>IF(Table4[[#This Row],[Column141]]=0,"",Table4[Column141])</f>
        <v/>
      </c>
      <c r="EN32" t="str">
        <f>IF(Table4[[#This Row],[Column142]]=0,"",Table4[Column142])</f>
        <v/>
      </c>
      <c r="EO32" t="str">
        <f>IF(Table4[[#This Row],[Column143]]=0,"",Table4[Column143])</f>
        <v/>
      </c>
      <c r="EP32" t="str">
        <f>IF(Table4[[#This Row],[Column144]]=0,"",Table4[Column144])</f>
        <v/>
      </c>
      <c r="EQ32" t="str">
        <f>IF(Table4[[#This Row],[Column145]]=0,"",Table4[Column145])</f>
        <v/>
      </c>
      <c r="ER32" t="str">
        <f>IF(Table4[[#This Row],[Column146]]=0,"",Table4[Column146])</f>
        <v/>
      </c>
      <c r="ES32" t="str">
        <f>IF(Table4[[#This Row],[Column147]]=0,"",Table4[Column147])</f>
        <v/>
      </c>
      <c r="ET32" t="str">
        <f>IF(Table4[[#This Row],[Column148]]=0,"",Table4[Column148])</f>
        <v/>
      </c>
      <c r="EU32" t="str">
        <f>IF(Table4[[#This Row],[Column149]]=0,"",Table4[Column149])</f>
        <v/>
      </c>
      <c r="EV32" t="str">
        <f>IF(Table4[[#This Row],[Column150]]=0,"",Table4[Column150])</f>
        <v/>
      </c>
      <c r="EW32" t="str">
        <f>IF(Table4[[#This Row],[Column151]]=0,"",Table4[Column151])</f>
        <v/>
      </c>
      <c r="EX32" t="str">
        <f>IF(Table4[[#This Row],[Column152]]=0,"",Table4[Column152])</f>
        <v/>
      </c>
      <c r="EY32" t="str">
        <f>IF(Table4[[#This Row],[Column153]]=0,"",Table4[Column153])</f>
        <v/>
      </c>
      <c r="EZ32" t="str">
        <f>IF(Table4[[#This Row],[Column154]]=0,"",Table4[Column154])</f>
        <v/>
      </c>
      <c r="FA32" t="str">
        <f>IF(Table4[[#This Row],[Column155]]=0,"",Table4[Column155])</f>
        <v/>
      </c>
      <c r="FB32" t="str">
        <f>IF(Table4[[#This Row],[Column156]]=0,"",Table4[Column156])</f>
        <v/>
      </c>
      <c r="FC32" t="str">
        <f>IF(Table4[[#This Row],[Column157]]=0,"",Table4[Column157])</f>
        <v/>
      </c>
      <c r="FD32" t="str">
        <f>IF(Table4[[#This Row],[Column158]]=0,"",Table4[Column158])</f>
        <v/>
      </c>
      <c r="FE32" t="str">
        <f>IF(Table4[[#This Row],[Column159]]=0,"",Table4[Column159])</f>
        <v/>
      </c>
      <c r="FF32" t="str">
        <f>IF(Table4[[#This Row],[Column160]]=0,"",Table4[Column160])</f>
        <v/>
      </c>
      <c r="FG32" t="str">
        <f>IF(Table4[[#This Row],[Column161]]=0,"",Table4[Column161])</f>
        <v/>
      </c>
      <c r="FH32" t="str">
        <f>IF(Table4[[#This Row],[Column162]]=0,"",Table4[Column162])</f>
        <v/>
      </c>
      <c r="FI32" t="str">
        <f>IF(Table4[[#This Row],[Column163]]=0,"",Table4[Column163])</f>
        <v/>
      </c>
      <c r="FJ32" t="str">
        <f>IF(Table4[[#This Row],[Column164]]=0,"",Table4[Column164])</f>
        <v/>
      </c>
      <c r="FK32" t="str">
        <f>IF(Table4[[#This Row],[Column165]]=0,"",Table4[Column165])</f>
        <v/>
      </c>
      <c r="FL32" t="str">
        <f>IF(Table4[[#This Row],[Column166]]=0,"",Table4[Column166])</f>
        <v/>
      </c>
      <c r="FM32" t="str">
        <f>IF(Table4[[#This Row],[Column167]]=0,"",Table4[Column167])</f>
        <v/>
      </c>
      <c r="FN32" t="str">
        <f>IF(Table4[[#This Row],[Column168]]=0,"",Table4[Column168])</f>
        <v/>
      </c>
      <c r="FO32" t="str">
        <f>IF(Table4[[#This Row],[Column169]]=0,"",Table4[Column169])</f>
        <v/>
      </c>
      <c r="FP32" t="str">
        <f>IF(Table4[[#This Row],[Column170]]=0,"",Table4[Column170])</f>
        <v/>
      </c>
      <c r="FQ32" t="str">
        <f>IF(Table4[[#This Row],[Column171]]=0,"",Table4[Column171])</f>
        <v/>
      </c>
      <c r="FR32" t="str">
        <f>IF(Table4[[#This Row],[Column172]]=0,"",Table4[Column172])</f>
        <v/>
      </c>
      <c r="FS32" t="str">
        <f>IF(Table4[[#This Row],[Column173]]=0,"",Table4[Column173])</f>
        <v/>
      </c>
      <c r="FT32" t="str">
        <f>IF(Table4[[#This Row],[Column174]]=0,"",Table4[Column174])</f>
        <v/>
      </c>
      <c r="FU32" t="str">
        <f>IF(Table4[[#This Row],[Column175]]=0,"",Table4[Column175])</f>
        <v/>
      </c>
      <c r="FV32" t="str">
        <f>IF(Table4[[#This Row],[Column176]]=0,"",Table4[Column176])</f>
        <v/>
      </c>
      <c r="FW32" t="str">
        <f>IF(Table4[[#This Row],[Column177]]=0,"",Table4[Column177])</f>
        <v/>
      </c>
      <c r="FX32" t="str">
        <f>IF(Table4[[#This Row],[Column178]]=0,"",Table4[Column178])</f>
        <v/>
      </c>
      <c r="FY32" t="str">
        <f>IF(Table4[[#This Row],[Column179]]=0,"",Table4[Column179])</f>
        <v/>
      </c>
      <c r="FZ32" t="str">
        <f>IF(Table4[[#This Row],[Column180]]=0,"",Table4[Column180])</f>
        <v/>
      </c>
      <c r="GA32" t="str">
        <f>IF(Table4[[#This Row],[Column181]]=0,"",Table4[Column181])</f>
        <v/>
      </c>
      <c r="GB32" t="str">
        <f>IF(Table4[[#This Row],[Column182]]=0,"",Table4[Column182])</f>
        <v/>
      </c>
      <c r="GC32" t="str">
        <f>IF(Table4[[#This Row],[Column183]]=0,"",Table4[Column183])</f>
        <v/>
      </c>
      <c r="GD32" t="str">
        <f>IF(Table4[[#This Row],[Column184]]=0,"",Table4[Column184])</f>
        <v/>
      </c>
      <c r="GE32" t="str">
        <f>IF(Table4[[#This Row],[Column185]]=0,"",Table4[Column185])</f>
        <v/>
      </c>
      <c r="GF32" t="str">
        <f>IF(Table4[[#This Row],[Column186]]=0,"",Table4[Column186])</f>
        <v/>
      </c>
      <c r="GG32" t="str">
        <f>IF(Table4[[#This Row],[Column187]]=0,"",Table4[Column187])</f>
        <v/>
      </c>
      <c r="GH32" t="str">
        <f>IF(Table4[[#This Row],[Column188]]=0,"",Table4[Column188])</f>
        <v/>
      </c>
      <c r="GI32" t="str">
        <f>IF(Table4[[#This Row],[Column189]]=0,"",Table4[Column189])</f>
        <v/>
      </c>
      <c r="GJ32" t="str">
        <f>IF(Table4[[#This Row],[Column190]]=0,"",Table4[Column190])</f>
        <v/>
      </c>
      <c r="GK32" t="str">
        <f>IF(Table4[[#This Row],[Column191]]=0,"",Table4[Column191])</f>
        <v/>
      </c>
      <c r="GL32" t="str">
        <f>IF(Table4[[#This Row],[Column192]]=0,"",Table4[Column192])</f>
        <v/>
      </c>
      <c r="GM32" t="str">
        <f>IF(Table4[[#This Row],[Column193]]=0,"",Table4[Column193])</f>
        <v/>
      </c>
      <c r="GN32" t="str">
        <f>IF(Table4[[#This Row],[Column194]]=0,"",Table4[Column194])</f>
        <v/>
      </c>
      <c r="GO32" t="str">
        <f>IF(Table4[[#This Row],[Column195]]=0,"",Table4[Column195])</f>
        <v/>
      </c>
      <c r="GP32" t="str">
        <f>IF(Table4[[#This Row],[Column196]]=0,"",Table4[Column196])</f>
        <v/>
      </c>
      <c r="GQ32" t="str">
        <f>IF(Table4[[#This Row],[Column197]]=0,"",Table4[Column197])</f>
        <v/>
      </c>
      <c r="GR32" t="str">
        <f>IF(Table4[[#This Row],[Column198]]=0,"",Table4[Column198])</f>
        <v/>
      </c>
      <c r="GS32" t="str">
        <f>IF(Table4[[#This Row],[Column199]]=0,"",Table4[Column199])</f>
        <v/>
      </c>
      <c r="GT32" t="str">
        <f>IF(Table4[[#This Row],[Column200]]=0,"",Table4[Column200])</f>
        <v/>
      </c>
      <c r="GU32" t="str">
        <f>IF(Table4[[#This Row],[Column201]]=0,"",Table4[Column201])</f>
        <v/>
      </c>
      <c r="GV32" t="str">
        <f>IF(Table4[[#This Row],[Column202]]=0,"",Table4[Column202])</f>
        <v/>
      </c>
      <c r="GW32" t="str">
        <f>IF(Table4[[#This Row],[Column203]]=0,"",Table4[Column203])</f>
        <v/>
      </c>
      <c r="GX32" t="str">
        <f>IF(Table4[[#This Row],[Conversions]]=0,"",Table4[Conversions])</f>
        <v/>
      </c>
      <c r="GY32" s="2" t="e">
        <f>Table434[[#This Row],[Conversions]]*B$2</f>
        <v>#VALUE!</v>
      </c>
      <c r="GZ32">
        <f>SUM(COUNTIF(Table434[[#This Row],[Path]:[Column203]],{"*e*","social"}))</f>
        <v>0</v>
      </c>
      <c r="HA32" t="e">
        <f t="array" ref="HA32">IF(LOOKUP(REPT("Z",255),IF(B32:GW32&lt;&gt;"",B32:GW32),B32:GW32)=A$2,1,0)</f>
        <v>#N/A</v>
      </c>
      <c r="HB32" t="e">
        <f t="array" ref="HB32">IF(LOOKUP(REPT("Z",255),IF(B32:GW32&lt;&gt;"",B32:GW32),B32:GW32)=A$3,1,0)</f>
        <v>#N/A</v>
      </c>
      <c r="HC32" t="e">
        <f t="array" ref="HC32">IF(LOOKUP(REPT("Z",255),IF(B32:GW32&lt;&gt;"",B32:GW32),B32:GW32)=A$4,1,0)</f>
        <v>#N/A</v>
      </c>
      <c r="HD32" t="e">
        <f t="array" ref="HD32">IF(LOOKUP(REPT("Z",255),IF(B32:GW32&lt;&gt;"",B32:GW32),B32:GW32)=A$5,1,0)</f>
        <v>#N/A</v>
      </c>
      <c r="HE32" t="e">
        <f t="array" ref="HE32">IF(LOOKUP(REPT("Z",255),IF(B32:GW32&lt;&gt;"",B32:GW32),B32:GW32)=A$6,1,0)</f>
        <v>#N/A</v>
      </c>
      <c r="HF32" t="e">
        <f t="array" ref="HF32">IF(LOOKUP(REPT("Z",255),IF(B32:GW32&lt;&gt;"",B32:GW32),B32:GW32)=A$7,1,0)</f>
        <v>#N/A</v>
      </c>
      <c r="HG32" s="1">
        <f>COUNTIF(Table434[[#This Row],[Path]:[Column203]],A$2)</f>
        <v>0</v>
      </c>
      <c r="HH32" s="1">
        <f>COUNTIF(Table434[[#This Row],[Path]:[Column203]],A$3)</f>
        <v>0</v>
      </c>
      <c r="HI32" s="1">
        <f>COUNTIF(Table434[[#This Row],[Path]:[Column203]],A$4)</f>
        <v>0</v>
      </c>
      <c r="HJ32" s="5">
        <f>COUNTIF(Table434[[#This Row],[Path]:[Column203]],A$5)</f>
        <v>0</v>
      </c>
      <c r="HK32" s="5">
        <f>COUNTIF(Table434[[#This Row],[Path]:[Column203]],A$6)</f>
        <v>0</v>
      </c>
      <c r="HL32" s="5">
        <f>COUNTIF(Table434[[#This Row],[Path]:[Column203]],A$7)</f>
        <v>0</v>
      </c>
      <c r="HM32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32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32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32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32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32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32" s="4" t="e">
        <f>Table434[[#This Row],[IncrementalOrganic Attribution Ratio]]*Table434[[#This Row],[Total Revenue]]</f>
        <v>#VALUE!</v>
      </c>
      <c r="HT32" s="4" t="e">
        <f>Table434[[#This Row],[BrandIntention Attribution Ratio]]*Table434[[#This Row],[Total Revenue]]</f>
        <v>#VALUE!</v>
      </c>
      <c r="HU32" s="4" t="e">
        <f>Table434[[#This Row],[Incrementalcpc Attribution Ratio]]*Table434[[#This Row],[Total Revenue]]</f>
        <v>#VALUE!</v>
      </c>
      <c r="HV32" s="4" t="e">
        <f>Table434[[#This Row],[Feeds Attribution Ratio]]*Table434[[#This Row],[Total Revenue]]</f>
        <v>#VALUE!</v>
      </c>
      <c r="HW32" s="4" t="e">
        <f>Table434[[#This Row],[Referrals Attribution Ratio]]*Table434[[#This Row],[Total Revenue]]</f>
        <v>#VALUE!</v>
      </c>
      <c r="HX32" s="4" t="e">
        <f>Table434[[#This Row],[Social Attribution Ratio]]*Table434[[#This Row],[Total Revenue]]</f>
        <v>#VALUE!</v>
      </c>
      <c r="HY32" s="18">
        <f>SUM(Table434[[#This Row],[IncrementalOrganic Attribution Ratio]:[Social Attribution Ratio]])</f>
        <v>0</v>
      </c>
    </row>
    <row r="33" spans="2:233" x14ac:dyDescent="0.25">
      <c r="B33" t="str">
        <f>IF(Table4[[#This Row],[Path]]=0,"",Table4[Path])</f>
        <v/>
      </c>
      <c r="C33" t="str">
        <f>IF(Table4[[#This Row],[Column1]]=0,"",Table4[Column1])</f>
        <v/>
      </c>
      <c r="D33" t="str">
        <f>IF(Table4[[#This Row],[Column2]]=0,"",Table4[Column2])</f>
        <v/>
      </c>
      <c r="E33" t="str">
        <f>IF(Table4[[#This Row],[Column3]]=0,"",Table4[Column3])</f>
        <v/>
      </c>
      <c r="F33" t="str">
        <f>IF(Table4[[#This Row],[Column4]]=0,"",Table4[Column4])</f>
        <v/>
      </c>
      <c r="G33" t="str">
        <f>IF(Table4[[#This Row],[Column5]]=0,"",Table4[Column5])</f>
        <v/>
      </c>
      <c r="H33" t="str">
        <f>IF(Table4[[#This Row],[Column6]]=0,"",Table4[Column6])</f>
        <v/>
      </c>
      <c r="I33" t="str">
        <f>IF(Table4[[#This Row],[Column7]]=0,"",Table4[Column7])</f>
        <v/>
      </c>
      <c r="J33" t="str">
        <f>IF(Table4[[#This Row],[Column8]]=0,"",Table4[Column8])</f>
        <v/>
      </c>
      <c r="K33" t="str">
        <f>IF(Table4[[#This Row],[Column9]]=0,"",Table4[Column9])</f>
        <v/>
      </c>
      <c r="L33" t="str">
        <f>IF(Table4[[#This Row],[Column10]]=0,"",Table4[Column10])</f>
        <v/>
      </c>
      <c r="M33" t="str">
        <f>IF(Table4[[#This Row],[Column11]]=0,"",Table4[Column11])</f>
        <v/>
      </c>
      <c r="N33" t="str">
        <f>IF(Table4[[#This Row],[Column12]]=0,"",Table4[Column12])</f>
        <v/>
      </c>
      <c r="O33" t="str">
        <f>IF(Table4[[#This Row],[Column13]]=0,"",Table4[Column13])</f>
        <v/>
      </c>
      <c r="P33" t="str">
        <f>IF(Table4[[#This Row],[Column14]]=0,"",Table4[Column14])</f>
        <v/>
      </c>
      <c r="Q33" t="str">
        <f>IF(Table4[[#This Row],[Column15]]=0,"",Table4[Column15])</f>
        <v/>
      </c>
      <c r="R33" t="str">
        <f>IF(Table4[[#This Row],[Column16]]=0,"",Table4[Column16])</f>
        <v/>
      </c>
      <c r="S33" t="str">
        <f>IF(Table4[[#This Row],[Column17]]=0,"",Table4[Column17])</f>
        <v/>
      </c>
      <c r="T33" t="str">
        <f>IF(Table4[[#This Row],[Column18]]=0,"",Table4[Column18])</f>
        <v/>
      </c>
      <c r="U33" t="str">
        <f>IF(Table4[[#This Row],[Column19]]=0,"",Table4[Column19])</f>
        <v/>
      </c>
      <c r="V33" t="str">
        <f>IF(Table4[[#This Row],[Column20]]=0,"",Table4[Column20])</f>
        <v/>
      </c>
      <c r="W33" t="str">
        <f>IF(Table4[[#This Row],[Column21]]=0,"",Table4[Column21])</f>
        <v/>
      </c>
      <c r="X33" t="str">
        <f>IF(Table4[[#This Row],[Column22]]=0,"",Table4[Column22])</f>
        <v/>
      </c>
      <c r="Y33" t="str">
        <f>IF(Table4[[#This Row],[Column23]]=0,"",Table4[Column23])</f>
        <v/>
      </c>
      <c r="Z33" t="str">
        <f>IF(Table4[[#This Row],[Column24]]=0,"",Table4[Column24])</f>
        <v/>
      </c>
      <c r="AA33" t="str">
        <f>IF(Table4[[#This Row],[Column25]]=0,"",Table4[Column25])</f>
        <v/>
      </c>
      <c r="AB33" t="str">
        <f>IF(Table4[[#This Row],[Column26]]=0,"",Table4[Column26])</f>
        <v/>
      </c>
      <c r="AC33" t="str">
        <f>IF(Table4[[#This Row],[Column27]]=0,"",Table4[Column27])</f>
        <v/>
      </c>
      <c r="AD33" t="str">
        <f>IF(Table4[[#This Row],[Column28]]=0,"",Table4[Column28])</f>
        <v/>
      </c>
      <c r="AE33" t="str">
        <f>IF(Table4[[#This Row],[Column29]]=0,"",Table4[Column29])</f>
        <v/>
      </c>
      <c r="AF33" t="str">
        <f>IF(Table4[[#This Row],[Column30]]=0,"",Table4[Column30])</f>
        <v/>
      </c>
      <c r="AG33" t="str">
        <f>IF(Table4[[#This Row],[Column31]]=0,"",Table4[Column31])</f>
        <v/>
      </c>
      <c r="AH33" t="str">
        <f>IF(Table4[[#This Row],[Column32]]=0,"",Table4[Column32])</f>
        <v/>
      </c>
      <c r="AI33" t="str">
        <f>IF(Table4[[#This Row],[Column33]]=0,"",Table4[Column33])</f>
        <v/>
      </c>
      <c r="AJ33" t="str">
        <f>IF(Table4[[#This Row],[Column34]]=0,"",Table4[Column34])</f>
        <v/>
      </c>
      <c r="AK33" t="str">
        <f>IF(Table4[[#This Row],[Column35]]=0,"",Table4[Column35])</f>
        <v/>
      </c>
      <c r="AL33" t="str">
        <f>IF(Table4[[#This Row],[Column36]]=0,"",Table4[Column36])</f>
        <v/>
      </c>
      <c r="AM33" t="str">
        <f>IF(Table4[[#This Row],[Column37]]=0,"",Table4[Column37])</f>
        <v/>
      </c>
      <c r="AN33" t="str">
        <f>IF(Table4[[#This Row],[Column38]]=0,"",Table4[Column38])</f>
        <v/>
      </c>
      <c r="AO33" t="str">
        <f>IF(Table4[[#This Row],[Column39]]=0,"",Table4[Column39])</f>
        <v/>
      </c>
      <c r="AP33" t="str">
        <f>IF(Table4[[#This Row],[Column40]]=0,"",Table4[Column40])</f>
        <v/>
      </c>
      <c r="AQ33" t="str">
        <f>IF(Table4[[#This Row],[Column41]]=0,"",Table4[Column41])</f>
        <v/>
      </c>
      <c r="AR33" t="str">
        <f>IF(Table4[[#This Row],[Column42]]=0,"",Table4[Column42])</f>
        <v/>
      </c>
      <c r="AS33" t="str">
        <f>IF(Table4[[#This Row],[Column43]]=0,"",Table4[Column43])</f>
        <v/>
      </c>
      <c r="AT33" t="str">
        <f>IF(Table4[[#This Row],[Column44]]=0,"",Table4[Column44])</f>
        <v/>
      </c>
      <c r="AU33" t="str">
        <f>IF(Table4[[#This Row],[Column45]]=0,"",Table4[Column45])</f>
        <v/>
      </c>
      <c r="AV33" t="str">
        <f>IF(Table4[[#This Row],[Column46]]=0,"",Table4[Column46])</f>
        <v/>
      </c>
      <c r="AW33" t="str">
        <f>IF(Table4[[#This Row],[Column47]]=0,"",Table4[Column47])</f>
        <v/>
      </c>
      <c r="AX33" t="str">
        <f>IF(Table4[[#This Row],[Column48]]=0,"",Table4[Column48])</f>
        <v/>
      </c>
      <c r="AY33" t="str">
        <f>IF(Table4[[#This Row],[Column49]]=0,"",Table4[Column49])</f>
        <v/>
      </c>
      <c r="AZ33" t="str">
        <f>IF(Table4[[#This Row],[Column50]]=0,"",Table4[Column50])</f>
        <v/>
      </c>
      <c r="BA33" t="str">
        <f>IF(Table4[[#This Row],[Column51]]=0,"",Table4[Column51])</f>
        <v/>
      </c>
      <c r="BB33" t="str">
        <f>IF(Table4[[#This Row],[Column52]]=0,"",Table4[Column52])</f>
        <v/>
      </c>
      <c r="BC33" t="str">
        <f>IF(Table4[[#This Row],[Column53]]=0,"",Table4[Column53])</f>
        <v/>
      </c>
      <c r="BD33" t="str">
        <f>IF(Table4[[#This Row],[Column54]]=0,"",Table4[Column54])</f>
        <v/>
      </c>
      <c r="BE33" t="str">
        <f>IF(Table4[[#This Row],[Column55]]=0,"",Table4[Column55])</f>
        <v/>
      </c>
      <c r="BF33" t="str">
        <f>IF(Table4[[#This Row],[Column56]]=0,"",Table4[Column56])</f>
        <v/>
      </c>
      <c r="BG33" t="str">
        <f>IF(Table4[[#This Row],[Column57]]=0,"",Table4[Column57])</f>
        <v/>
      </c>
      <c r="BH33" t="str">
        <f>IF(Table4[[#This Row],[Column58]]=0,"",Table4[Column58])</f>
        <v/>
      </c>
      <c r="BI33" t="str">
        <f>IF(Table4[[#This Row],[Column59]]=0,"",Table4[Column59])</f>
        <v/>
      </c>
      <c r="BJ33" t="str">
        <f>IF(Table4[[#This Row],[Column60]]=0,"",Table4[Column60])</f>
        <v/>
      </c>
      <c r="BK33" t="str">
        <f>IF(Table4[[#This Row],[Column61]]=0,"",Table4[Column61])</f>
        <v/>
      </c>
      <c r="BL33" t="str">
        <f>IF(Table4[[#This Row],[Column62]]=0,"",Table4[Column62])</f>
        <v/>
      </c>
      <c r="BM33" t="str">
        <f>IF(Table4[[#This Row],[Column63]]=0,"",Table4[Column63])</f>
        <v/>
      </c>
      <c r="BN33" t="str">
        <f>IF(Table4[[#This Row],[Column64]]=0,"",Table4[Column64])</f>
        <v/>
      </c>
      <c r="BO33" t="str">
        <f>IF(Table4[[#This Row],[Column65]]=0,"",Table4[Column65])</f>
        <v/>
      </c>
      <c r="BP33" t="str">
        <f>IF(Table4[[#This Row],[Column66]]=0,"",Table4[Column66])</f>
        <v/>
      </c>
      <c r="BQ33" t="str">
        <f>IF(Table4[[#This Row],[Column67]]=0,"",Table4[Column67])</f>
        <v/>
      </c>
      <c r="BR33" t="str">
        <f>IF(Table4[[#This Row],[Column68]]=0,"",Table4[Column68])</f>
        <v/>
      </c>
      <c r="BS33" t="str">
        <f>IF(Table4[[#This Row],[Column69]]=0,"",Table4[Column69])</f>
        <v/>
      </c>
      <c r="BT33" t="str">
        <f>IF(Table4[[#This Row],[Column70]]=0,"",Table4[Column70])</f>
        <v/>
      </c>
      <c r="BU33" t="str">
        <f>IF(Table4[[#This Row],[Column71]]=0,"",Table4[Column71])</f>
        <v/>
      </c>
      <c r="BV33" t="str">
        <f>IF(Table4[[#This Row],[Column72]]=0,"",Table4[Column72])</f>
        <v/>
      </c>
      <c r="BW33" t="str">
        <f>IF(Table4[[#This Row],[Column73]]=0,"",Table4[Column73])</f>
        <v/>
      </c>
      <c r="BX33" t="str">
        <f>IF(Table4[[#This Row],[Column74]]=0,"",Table4[Column74])</f>
        <v/>
      </c>
      <c r="BY33" t="str">
        <f>IF(Table4[[#This Row],[Column75]]=0,"",Table4[Column75])</f>
        <v/>
      </c>
      <c r="BZ33" t="str">
        <f>IF(Table4[[#This Row],[Column76]]=0,"",Table4[Column76])</f>
        <v/>
      </c>
      <c r="CA33" t="str">
        <f>IF(Table4[[#This Row],[Column77]]=0,"",Table4[Column77])</f>
        <v/>
      </c>
      <c r="CB33" t="str">
        <f>IF(Table4[[#This Row],[Column78]]=0,"",Table4[Column78])</f>
        <v/>
      </c>
      <c r="CC33" t="str">
        <f>IF(Table4[[#This Row],[Column79]]=0,"",Table4[Column79])</f>
        <v/>
      </c>
      <c r="CD33" t="str">
        <f>IF(Table4[[#This Row],[Column80]]=0,"",Table4[Column80])</f>
        <v/>
      </c>
      <c r="CE33" t="str">
        <f>IF(Table4[[#This Row],[Column81]]=0,"",Table4[Column81])</f>
        <v/>
      </c>
      <c r="CF33" t="str">
        <f>IF(Table4[[#This Row],[Column82]]=0,"",Table4[Column82])</f>
        <v/>
      </c>
      <c r="CG33" t="str">
        <f>IF(Table4[[#This Row],[Column83]]=0,"",Table4[Column83])</f>
        <v/>
      </c>
      <c r="CH33" t="str">
        <f>IF(Table4[[#This Row],[Column84]]=0,"",Table4[Column84])</f>
        <v/>
      </c>
      <c r="CI33" t="str">
        <f>IF(Table4[[#This Row],[Column85]]=0,"",Table4[Column85])</f>
        <v/>
      </c>
      <c r="CJ33" t="str">
        <f>IF(Table4[[#This Row],[Column86]]=0,"",Table4[Column86])</f>
        <v/>
      </c>
      <c r="CK33" t="str">
        <f>IF(Table4[[#This Row],[Column87]]=0,"",Table4[Column87])</f>
        <v/>
      </c>
      <c r="CL33" t="str">
        <f>IF(Table4[[#This Row],[Column88]]=0,"",Table4[Column88])</f>
        <v/>
      </c>
      <c r="CM33" t="str">
        <f>IF(Table4[[#This Row],[Column89]]=0,"",Table4[Column89])</f>
        <v/>
      </c>
      <c r="CN33" t="str">
        <f>IF(Table4[[#This Row],[Column90]]=0,"",Table4[Column90])</f>
        <v/>
      </c>
      <c r="CO33" t="str">
        <f>IF(Table4[[#This Row],[Column91]]=0,"",Table4[Column91])</f>
        <v/>
      </c>
      <c r="CP33" t="str">
        <f>IF(Table4[[#This Row],[Column92]]=0,"",Table4[Column92])</f>
        <v/>
      </c>
      <c r="CQ33" t="str">
        <f>IF(Table4[[#This Row],[Column93]]=0,"",Table4[Column93])</f>
        <v/>
      </c>
      <c r="CR33" t="str">
        <f>IF(Table4[[#This Row],[Column94]]=0,"",Table4[Column94])</f>
        <v/>
      </c>
      <c r="CS33" t="str">
        <f>IF(Table4[[#This Row],[Column95]]=0,"",Table4[Column95])</f>
        <v/>
      </c>
      <c r="CT33" t="str">
        <f>IF(Table4[[#This Row],[Column96]]=0,"",Table4[Column96])</f>
        <v/>
      </c>
      <c r="CU33" t="str">
        <f>IF(Table4[[#This Row],[Column97]]=0,"",Table4[Column97])</f>
        <v/>
      </c>
      <c r="CV33" t="str">
        <f>IF(Table4[[#This Row],[Column98]]=0,"",Table4[Column98])</f>
        <v/>
      </c>
      <c r="CW33" t="str">
        <f>IF(Table4[[#This Row],[Column99]]=0,"",Table4[Column99])</f>
        <v/>
      </c>
      <c r="CX33" t="str">
        <f>IF(Table4[[#This Row],[Column100]]=0,"",Table4[Column100])</f>
        <v/>
      </c>
      <c r="CY33" t="str">
        <f>IF(Table4[[#This Row],[Column101]]=0,"",Table4[Column101])</f>
        <v/>
      </c>
      <c r="CZ33" t="str">
        <f>IF(Table4[[#This Row],[Column102]]=0,"",Table4[Column102])</f>
        <v/>
      </c>
      <c r="DA33" t="str">
        <f>IF(Table4[[#This Row],[Column103]]=0,"",Table4[Column103])</f>
        <v/>
      </c>
      <c r="DB33" t="str">
        <f>IF(Table4[[#This Row],[Column104]]=0,"",Table4[Column104])</f>
        <v/>
      </c>
      <c r="DC33" t="str">
        <f>IF(Table4[[#This Row],[Column105]]=0,"",Table4[Column105])</f>
        <v/>
      </c>
      <c r="DD33" t="str">
        <f>IF(Table4[[#This Row],[Column106]]=0,"",Table4[Column106])</f>
        <v/>
      </c>
      <c r="DE33" t="str">
        <f>IF(Table4[[#This Row],[Column107]]=0,"",Table4[Column107])</f>
        <v/>
      </c>
      <c r="DF33" t="str">
        <f>IF(Table4[[#This Row],[Column108]]=0,"",Table4[Column108])</f>
        <v/>
      </c>
      <c r="DG33" t="str">
        <f>IF(Table4[[#This Row],[Column109]]=0,"",Table4[Column109])</f>
        <v/>
      </c>
      <c r="DH33" t="str">
        <f>IF(Table4[[#This Row],[Column110]]=0,"",Table4[Column110])</f>
        <v/>
      </c>
      <c r="DI33" t="str">
        <f>IF(Table4[[#This Row],[Column111]]=0,"",Table4[Column111])</f>
        <v/>
      </c>
      <c r="DJ33" t="str">
        <f>IF(Table4[[#This Row],[Column112]]=0,"",Table4[Column112])</f>
        <v/>
      </c>
      <c r="DK33" t="str">
        <f>IF(Table4[[#This Row],[Column113]]=0,"",Table4[Column113])</f>
        <v/>
      </c>
      <c r="DL33" t="str">
        <f>IF(Table4[[#This Row],[Column114]]=0,"",Table4[Column114])</f>
        <v/>
      </c>
      <c r="DM33" t="str">
        <f>IF(Table4[[#This Row],[Column115]]=0,"",Table4[Column115])</f>
        <v/>
      </c>
      <c r="DN33" t="str">
        <f>IF(Table4[[#This Row],[Column116]]=0,"",Table4[Column116])</f>
        <v/>
      </c>
      <c r="DO33" t="str">
        <f>IF(Table4[[#This Row],[Column117]]=0,"",Table4[Column117])</f>
        <v/>
      </c>
      <c r="DP33" t="str">
        <f>IF(Table4[[#This Row],[Column118]]=0,"",Table4[Column118])</f>
        <v/>
      </c>
      <c r="DQ33" t="str">
        <f>IF(Table4[[#This Row],[Column119]]=0,"",Table4[Column119])</f>
        <v/>
      </c>
      <c r="DR33" t="str">
        <f>IF(Table4[[#This Row],[Column120]]=0,"",Table4[Column120])</f>
        <v/>
      </c>
      <c r="DS33" t="str">
        <f>IF(Table4[[#This Row],[Column121]]=0,"",Table4[Column121])</f>
        <v/>
      </c>
      <c r="DT33" t="str">
        <f>IF(Table4[[#This Row],[Column122]]=0,"",Table4[Column122])</f>
        <v/>
      </c>
      <c r="DU33" t="str">
        <f>IF(Table4[[#This Row],[Column123]]=0,"",Table4[Column123])</f>
        <v/>
      </c>
      <c r="DV33" t="str">
        <f>IF(Table4[[#This Row],[Column124]]=0,"",Table4[Column124])</f>
        <v/>
      </c>
      <c r="DW33" t="str">
        <f>IF(Table4[[#This Row],[Column125]]=0,"",Table4[Column125])</f>
        <v/>
      </c>
      <c r="DX33" t="str">
        <f>IF(Table4[[#This Row],[Column126]]=0,"",Table4[Column126])</f>
        <v/>
      </c>
      <c r="DY33" t="str">
        <f>IF(Table4[[#This Row],[Column127]]=0,"",Table4[Column127])</f>
        <v/>
      </c>
      <c r="DZ33" t="str">
        <f>IF(Table4[[#This Row],[Column128]]=0,"",Table4[Column128])</f>
        <v/>
      </c>
      <c r="EA33" t="str">
        <f>IF(Table4[[#This Row],[Column129]]=0,"",Table4[Column129])</f>
        <v/>
      </c>
      <c r="EB33" t="str">
        <f>IF(Table4[[#This Row],[Column130]]=0,"",Table4[Column130])</f>
        <v/>
      </c>
      <c r="EC33" t="str">
        <f>IF(Table4[[#This Row],[Column131]]=0,"",Table4[Column131])</f>
        <v/>
      </c>
      <c r="ED33" t="str">
        <f>IF(Table4[[#This Row],[Column132]]=0,"",Table4[Column132])</f>
        <v/>
      </c>
      <c r="EE33" t="str">
        <f>IF(Table4[[#This Row],[Column133]]=0,"",Table4[Column133])</f>
        <v/>
      </c>
      <c r="EF33" t="str">
        <f>IF(Table4[[#This Row],[Column134]]=0,"",Table4[Column134])</f>
        <v/>
      </c>
      <c r="EG33" t="str">
        <f>IF(Table4[[#This Row],[Column135]]=0,"",Table4[Column135])</f>
        <v/>
      </c>
      <c r="EH33" t="str">
        <f>IF(Table4[[#This Row],[Column136]]=0,"",Table4[Column136])</f>
        <v/>
      </c>
      <c r="EI33" t="str">
        <f>IF(Table4[[#This Row],[Column137]]=0,"",Table4[Column137])</f>
        <v/>
      </c>
      <c r="EJ33" t="str">
        <f>IF(Table4[[#This Row],[Column138]]=0,"",Table4[Column138])</f>
        <v/>
      </c>
      <c r="EK33" t="str">
        <f>IF(Table4[[#This Row],[Column139]]=0,"",Table4[Column139])</f>
        <v/>
      </c>
      <c r="EL33" t="str">
        <f>IF(Table4[[#This Row],[Column140]]=0,"",Table4[Column140])</f>
        <v/>
      </c>
      <c r="EM33" t="str">
        <f>IF(Table4[[#This Row],[Column141]]=0,"",Table4[Column141])</f>
        <v/>
      </c>
      <c r="EN33" t="str">
        <f>IF(Table4[[#This Row],[Column142]]=0,"",Table4[Column142])</f>
        <v/>
      </c>
      <c r="EO33" t="str">
        <f>IF(Table4[[#This Row],[Column143]]=0,"",Table4[Column143])</f>
        <v/>
      </c>
      <c r="EP33" t="str">
        <f>IF(Table4[[#This Row],[Column144]]=0,"",Table4[Column144])</f>
        <v/>
      </c>
      <c r="EQ33" t="str">
        <f>IF(Table4[[#This Row],[Column145]]=0,"",Table4[Column145])</f>
        <v/>
      </c>
      <c r="ER33" t="str">
        <f>IF(Table4[[#This Row],[Column146]]=0,"",Table4[Column146])</f>
        <v/>
      </c>
      <c r="ES33" t="str">
        <f>IF(Table4[[#This Row],[Column147]]=0,"",Table4[Column147])</f>
        <v/>
      </c>
      <c r="ET33" t="str">
        <f>IF(Table4[[#This Row],[Column148]]=0,"",Table4[Column148])</f>
        <v/>
      </c>
      <c r="EU33" t="str">
        <f>IF(Table4[[#This Row],[Column149]]=0,"",Table4[Column149])</f>
        <v/>
      </c>
      <c r="EV33" t="str">
        <f>IF(Table4[[#This Row],[Column150]]=0,"",Table4[Column150])</f>
        <v/>
      </c>
      <c r="EW33" t="str">
        <f>IF(Table4[[#This Row],[Column151]]=0,"",Table4[Column151])</f>
        <v/>
      </c>
      <c r="EX33" t="str">
        <f>IF(Table4[[#This Row],[Column152]]=0,"",Table4[Column152])</f>
        <v/>
      </c>
      <c r="EY33" t="str">
        <f>IF(Table4[[#This Row],[Column153]]=0,"",Table4[Column153])</f>
        <v/>
      </c>
      <c r="EZ33" t="str">
        <f>IF(Table4[[#This Row],[Column154]]=0,"",Table4[Column154])</f>
        <v/>
      </c>
      <c r="FA33" t="str">
        <f>IF(Table4[[#This Row],[Column155]]=0,"",Table4[Column155])</f>
        <v/>
      </c>
      <c r="FB33" t="str">
        <f>IF(Table4[[#This Row],[Column156]]=0,"",Table4[Column156])</f>
        <v/>
      </c>
      <c r="FC33" t="str">
        <f>IF(Table4[[#This Row],[Column157]]=0,"",Table4[Column157])</f>
        <v/>
      </c>
      <c r="FD33" t="str">
        <f>IF(Table4[[#This Row],[Column158]]=0,"",Table4[Column158])</f>
        <v/>
      </c>
      <c r="FE33" t="str">
        <f>IF(Table4[[#This Row],[Column159]]=0,"",Table4[Column159])</f>
        <v/>
      </c>
      <c r="FF33" t="str">
        <f>IF(Table4[[#This Row],[Column160]]=0,"",Table4[Column160])</f>
        <v/>
      </c>
      <c r="FG33" t="str">
        <f>IF(Table4[[#This Row],[Column161]]=0,"",Table4[Column161])</f>
        <v/>
      </c>
      <c r="FH33" t="str">
        <f>IF(Table4[[#This Row],[Column162]]=0,"",Table4[Column162])</f>
        <v/>
      </c>
      <c r="FI33" t="str">
        <f>IF(Table4[[#This Row],[Column163]]=0,"",Table4[Column163])</f>
        <v/>
      </c>
      <c r="FJ33" t="str">
        <f>IF(Table4[[#This Row],[Column164]]=0,"",Table4[Column164])</f>
        <v/>
      </c>
      <c r="FK33" t="str">
        <f>IF(Table4[[#This Row],[Column165]]=0,"",Table4[Column165])</f>
        <v/>
      </c>
      <c r="FL33" t="str">
        <f>IF(Table4[[#This Row],[Column166]]=0,"",Table4[Column166])</f>
        <v/>
      </c>
      <c r="FM33" t="str">
        <f>IF(Table4[[#This Row],[Column167]]=0,"",Table4[Column167])</f>
        <v/>
      </c>
      <c r="FN33" t="str">
        <f>IF(Table4[[#This Row],[Column168]]=0,"",Table4[Column168])</f>
        <v/>
      </c>
      <c r="FO33" t="str">
        <f>IF(Table4[[#This Row],[Column169]]=0,"",Table4[Column169])</f>
        <v/>
      </c>
      <c r="FP33" t="str">
        <f>IF(Table4[[#This Row],[Column170]]=0,"",Table4[Column170])</f>
        <v/>
      </c>
      <c r="FQ33" t="str">
        <f>IF(Table4[[#This Row],[Column171]]=0,"",Table4[Column171])</f>
        <v/>
      </c>
      <c r="FR33" t="str">
        <f>IF(Table4[[#This Row],[Column172]]=0,"",Table4[Column172])</f>
        <v/>
      </c>
      <c r="FS33" t="str">
        <f>IF(Table4[[#This Row],[Column173]]=0,"",Table4[Column173])</f>
        <v/>
      </c>
      <c r="FT33" t="str">
        <f>IF(Table4[[#This Row],[Column174]]=0,"",Table4[Column174])</f>
        <v/>
      </c>
      <c r="FU33" t="str">
        <f>IF(Table4[[#This Row],[Column175]]=0,"",Table4[Column175])</f>
        <v/>
      </c>
      <c r="FV33" t="str">
        <f>IF(Table4[[#This Row],[Column176]]=0,"",Table4[Column176])</f>
        <v/>
      </c>
      <c r="FW33" t="str">
        <f>IF(Table4[[#This Row],[Column177]]=0,"",Table4[Column177])</f>
        <v/>
      </c>
      <c r="FX33" t="str">
        <f>IF(Table4[[#This Row],[Column178]]=0,"",Table4[Column178])</f>
        <v/>
      </c>
      <c r="FY33" t="str">
        <f>IF(Table4[[#This Row],[Column179]]=0,"",Table4[Column179])</f>
        <v/>
      </c>
      <c r="FZ33" t="str">
        <f>IF(Table4[[#This Row],[Column180]]=0,"",Table4[Column180])</f>
        <v/>
      </c>
      <c r="GA33" t="str">
        <f>IF(Table4[[#This Row],[Column181]]=0,"",Table4[Column181])</f>
        <v/>
      </c>
      <c r="GB33" t="str">
        <f>IF(Table4[[#This Row],[Column182]]=0,"",Table4[Column182])</f>
        <v/>
      </c>
      <c r="GC33" t="str">
        <f>IF(Table4[[#This Row],[Column183]]=0,"",Table4[Column183])</f>
        <v/>
      </c>
      <c r="GD33" t="str">
        <f>IF(Table4[[#This Row],[Column184]]=0,"",Table4[Column184])</f>
        <v/>
      </c>
      <c r="GE33" t="str">
        <f>IF(Table4[[#This Row],[Column185]]=0,"",Table4[Column185])</f>
        <v/>
      </c>
      <c r="GF33" t="str">
        <f>IF(Table4[[#This Row],[Column186]]=0,"",Table4[Column186])</f>
        <v/>
      </c>
      <c r="GG33" t="str">
        <f>IF(Table4[[#This Row],[Column187]]=0,"",Table4[Column187])</f>
        <v/>
      </c>
      <c r="GH33" t="str">
        <f>IF(Table4[[#This Row],[Column188]]=0,"",Table4[Column188])</f>
        <v/>
      </c>
      <c r="GI33" t="str">
        <f>IF(Table4[[#This Row],[Column189]]=0,"",Table4[Column189])</f>
        <v/>
      </c>
      <c r="GJ33" t="str">
        <f>IF(Table4[[#This Row],[Column190]]=0,"",Table4[Column190])</f>
        <v/>
      </c>
      <c r="GK33" t="str">
        <f>IF(Table4[[#This Row],[Column191]]=0,"",Table4[Column191])</f>
        <v/>
      </c>
      <c r="GL33" t="str">
        <f>IF(Table4[[#This Row],[Column192]]=0,"",Table4[Column192])</f>
        <v/>
      </c>
      <c r="GM33" t="str">
        <f>IF(Table4[[#This Row],[Column193]]=0,"",Table4[Column193])</f>
        <v/>
      </c>
      <c r="GN33" t="str">
        <f>IF(Table4[[#This Row],[Column194]]=0,"",Table4[Column194])</f>
        <v/>
      </c>
      <c r="GO33" t="str">
        <f>IF(Table4[[#This Row],[Column195]]=0,"",Table4[Column195])</f>
        <v/>
      </c>
      <c r="GP33" t="str">
        <f>IF(Table4[[#This Row],[Column196]]=0,"",Table4[Column196])</f>
        <v/>
      </c>
      <c r="GQ33" t="str">
        <f>IF(Table4[[#This Row],[Column197]]=0,"",Table4[Column197])</f>
        <v/>
      </c>
      <c r="GR33" t="str">
        <f>IF(Table4[[#This Row],[Column198]]=0,"",Table4[Column198])</f>
        <v/>
      </c>
      <c r="GS33" t="str">
        <f>IF(Table4[[#This Row],[Column199]]=0,"",Table4[Column199])</f>
        <v/>
      </c>
      <c r="GT33" t="str">
        <f>IF(Table4[[#This Row],[Column200]]=0,"",Table4[Column200])</f>
        <v/>
      </c>
      <c r="GU33" t="str">
        <f>IF(Table4[[#This Row],[Column201]]=0,"",Table4[Column201])</f>
        <v/>
      </c>
      <c r="GV33" t="str">
        <f>IF(Table4[[#This Row],[Column202]]=0,"",Table4[Column202])</f>
        <v/>
      </c>
      <c r="GW33" t="str">
        <f>IF(Table4[[#This Row],[Column203]]=0,"",Table4[Column203])</f>
        <v/>
      </c>
      <c r="GX33" t="str">
        <f>IF(Table4[[#This Row],[Conversions]]=0,"",Table4[Conversions])</f>
        <v/>
      </c>
      <c r="GY33" s="2" t="e">
        <f>Table434[[#This Row],[Conversions]]*B$2</f>
        <v>#VALUE!</v>
      </c>
      <c r="GZ33">
        <f>SUM(COUNTIF(Table434[[#This Row],[Path]:[Column203]],{"*e*","social"}))</f>
        <v>0</v>
      </c>
      <c r="HA33" t="e">
        <f t="array" ref="HA33">IF(LOOKUP(REPT("Z",255),IF(B33:GW33&lt;&gt;"",B33:GW33),B33:GW33)=A$2,1,0)</f>
        <v>#N/A</v>
      </c>
      <c r="HB33" t="e">
        <f t="array" ref="HB33">IF(LOOKUP(REPT("Z",255),IF(B33:GW33&lt;&gt;"",B33:GW33),B33:GW33)=A$3,1,0)</f>
        <v>#N/A</v>
      </c>
      <c r="HC33" t="e">
        <f t="array" ref="HC33">IF(LOOKUP(REPT("Z",255),IF(B33:GW33&lt;&gt;"",B33:GW33),B33:GW33)=A$4,1,0)</f>
        <v>#N/A</v>
      </c>
      <c r="HD33" t="e">
        <f t="array" ref="HD33">IF(LOOKUP(REPT("Z",255),IF(B33:GW33&lt;&gt;"",B33:GW33),B33:GW33)=A$5,1,0)</f>
        <v>#N/A</v>
      </c>
      <c r="HE33" t="e">
        <f t="array" ref="HE33">IF(LOOKUP(REPT("Z",255),IF(B33:GW33&lt;&gt;"",B33:GW33),B33:GW33)=A$6,1,0)</f>
        <v>#N/A</v>
      </c>
      <c r="HF33" t="e">
        <f t="array" ref="HF33">IF(LOOKUP(REPT("Z",255),IF(B33:GW33&lt;&gt;"",B33:GW33),B33:GW33)=A$7,1,0)</f>
        <v>#N/A</v>
      </c>
      <c r="HG33" s="1">
        <f>COUNTIF(Table434[[#This Row],[Path]:[Column203]],A$2)</f>
        <v>0</v>
      </c>
      <c r="HH33" s="1">
        <f>COUNTIF(Table434[[#This Row],[Path]:[Column203]],A$3)</f>
        <v>0</v>
      </c>
      <c r="HI33" s="1">
        <f>COUNTIF(Table434[[#This Row],[Path]:[Column203]],A$4)</f>
        <v>0</v>
      </c>
      <c r="HJ33" s="5">
        <f>COUNTIF(Table434[[#This Row],[Path]:[Column203]],A$5)</f>
        <v>0</v>
      </c>
      <c r="HK33" s="5">
        <f>COUNTIF(Table434[[#This Row],[Path]:[Column203]],A$6)</f>
        <v>0</v>
      </c>
      <c r="HL33" s="5">
        <f>COUNTIF(Table434[[#This Row],[Path]:[Column203]],A$7)</f>
        <v>0</v>
      </c>
      <c r="HM33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33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33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33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33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33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33" s="4" t="e">
        <f>Table434[[#This Row],[IncrementalOrganic Attribution Ratio]]*Table434[[#This Row],[Total Revenue]]</f>
        <v>#VALUE!</v>
      </c>
      <c r="HT33" s="4" t="e">
        <f>Table434[[#This Row],[BrandIntention Attribution Ratio]]*Table434[[#This Row],[Total Revenue]]</f>
        <v>#VALUE!</v>
      </c>
      <c r="HU33" s="4" t="e">
        <f>Table434[[#This Row],[Incrementalcpc Attribution Ratio]]*Table434[[#This Row],[Total Revenue]]</f>
        <v>#VALUE!</v>
      </c>
      <c r="HV33" s="4" t="e">
        <f>Table434[[#This Row],[Feeds Attribution Ratio]]*Table434[[#This Row],[Total Revenue]]</f>
        <v>#VALUE!</v>
      </c>
      <c r="HW33" s="4" t="e">
        <f>Table434[[#This Row],[Referrals Attribution Ratio]]*Table434[[#This Row],[Total Revenue]]</f>
        <v>#VALUE!</v>
      </c>
      <c r="HX33" s="4" t="e">
        <f>Table434[[#This Row],[Social Attribution Ratio]]*Table434[[#This Row],[Total Revenue]]</f>
        <v>#VALUE!</v>
      </c>
      <c r="HY33" s="18">
        <f>SUM(Table434[[#This Row],[IncrementalOrganic Attribution Ratio]:[Social Attribution Ratio]])</f>
        <v>0</v>
      </c>
    </row>
    <row r="34" spans="2:233" x14ac:dyDescent="0.25">
      <c r="B34" t="str">
        <f>IF(Table4[[#This Row],[Path]]=0,"",Table4[Path])</f>
        <v/>
      </c>
      <c r="C34" t="str">
        <f>IF(Table4[[#This Row],[Column1]]=0,"",Table4[Column1])</f>
        <v/>
      </c>
      <c r="D34" t="str">
        <f>IF(Table4[[#This Row],[Column2]]=0,"",Table4[Column2])</f>
        <v/>
      </c>
      <c r="E34" t="str">
        <f>IF(Table4[[#This Row],[Column3]]=0,"",Table4[Column3])</f>
        <v/>
      </c>
      <c r="F34" t="str">
        <f>IF(Table4[[#This Row],[Column4]]=0,"",Table4[Column4])</f>
        <v/>
      </c>
      <c r="G34" t="str">
        <f>IF(Table4[[#This Row],[Column5]]=0,"",Table4[Column5])</f>
        <v/>
      </c>
      <c r="H34" t="str">
        <f>IF(Table4[[#This Row],[Column6]]=0,"",Table4[Column6])</f>
        <v/>
      </c>
      <c r="I34" t="str">
        <f>IF(Table4[[#This Row],[Column7]]=0,"",Table4[Column7])</f>
        <v/>
      </c>
      <c r="J34" t="str">
        <f>IF(Table4[[#This Row],[Column8]]=0,"",Table4[Column8])</f>
        <v/>
      </c>
      <c r="K34" t="str">
        <f>IF(Table4[[#This Row],[Column9]]=0,"",Table4[Column9])</f>
        <v/>
      </c>
      <c r="L34" t="str">
        <f>IF(Table4[[#This Row],[Column10]]=0,"",Table4[Column10])</f>
        <v/>
      </c>
      <c r="M34" t="str">
        <f>IF(Table4[[#This Row],[Column11]]=0,"",Table4[Column11])</f>
        <v/>
      </c>
      <c r="N34" t="str">
        <f>IF(Table4[[#This Row],[Column12]]=0,"",Table4[Column12])</f>
        <v/>
      </c>
      <c r="O34" t="str">
        <f>IF(Table4[[#This Row],[Column13]]=0,"",Table4[Column13])</f>
        <v/>
      </c>
      <c r="P34" t="str">
        <f>IF(Table4[[#This Row],[Column14]]=0,"",Table4[Column14])</f>
        <v/>
      </c>
      <c r="Q34" t="str">
        <f>IF(Table4[[#This Row],[Column15]]=0,"",Table4[Column15])</f>
        <v/>
      </c>
      <c r="R34" t="str">
        <f>IF(Table4[[#This Row],[Column16]]=0,"",Table4[Column16])</f>
        <v/>
      </c>
      <c r="S34" t="str">
        <f>IF(Table4[[#This Row],[Column17]]=0,"",Table4[Column17])</f>
        <v/>
      </c>
      <c r="T34" t="str">
        <f>IF(Table4[[#This Row],[Column18]]=0,"",Table4[Column18])</f>
        <v/>
      </c>
      <c r="U34" t="str">
        <f>IF(Table4[[#This Row],[Column19]]=0,"",Table4[Column19])</f>
        <v/>
      </c>
      <c r="V34" t="str">
        <f>IF(Table4[[#This Row],[Column20]]=0,"",Table4[Column20])</f>
        <v/>
      </c>
      <c r="W34" t="str">
        <f>IF(Table4[[#This Row],[Column21]]=0,"",Table4[Column21])</f>
        <v/>
      </c>
      <c r="X34" t="str">
        <f>IF(Table4[[#This Row],[Column22]]=0,"",Table4[Column22])</f>
        <v/>
      </c>
      <c r="Y34" t="str">
        <f>IF(Table4[[#This Row],[Column23]]=0,"",Table4[Column23])</f>
        <v/>
      </c>
      <c r="Z34" t="str">
        <f>IF(Table4[[#This Row],[Column24]]=0,"",Table4[Column24])</f>
        <v/>
      </c>
      <c r="AA34" t="str">
        <f>IF(Table4[[#This Row],[Column25]]=0,"",Table4[Column25])</f>
        <v/>
      </c>
      <c r="AB34" t="str">
        <f>IF(Table4[[#This Row],[Column26]]=0,"",Table4[Column26])</f>
        <v/>
      </c>
      <c r="AC34" t="str">
        <f>IF(Table4[[#This Row],[Column27]]=0,"",Table4[Column27])</f>
        <v/>
      </c>
      <c r="AD34" t="str">
        <f>IF(Table4[[#This Row],[Column28]]=0,"",Table4[Column28])</f>
        <v/>
      </c>
      <c r="AE34" t="str">
        <f>IF(Table4[[#This Row],[Column29]]=0,"",Table4[Column29])</f>
        <v/>
      </c>
      <c r="AF34" t="str">
        <f>IF(Table4[[#This Row],[Column30]]=0,"",Table4[Column30])</f>
        <v/>
      </c>
      <c r="AG34" t="str">
        <f>IF(Table4[[#This Row],[Column31]]=0,"",Table4[Column31])</f>
        <v/>
      </c>
      <c r="AH34" t="str">
        <f>IF(Table4[[#This Row],[Column32]]=0,"",Table4[Column32])</f>
        <v/>
      </c>
      <c r="AI34" t="str">
        <f>IF(Table4[[#This Row],[Column33]]=0,"",Table4[Column33])</f>
        <v/>
      </c>
      <c r="AJ34" t="str">
        <f>IF(Table4[[#This Row],[Column34]]=0,"",Table4[Column34])</f>
        <v/>
      </c>
      <c r="AK34" t="str">
        <f>IF(Table4[[#This Row],[Column35]]=0,"",Table4[Column35])</f>
        <v/>
      </c>
      <c r="AL34" t="str">
        <f>IF(Table4[[#This Row],[Column36]]=0,"",Table4[Column36])</f>
        <v/>
      </c>
      <c r="AM34" t="str">
        <f>IF(Table4[[#This Row],[Column37]]=0,"",Table4[Column37])</f>
        <v/>
      </c>
      <c r="AN34" t="str">
        <f>IF(Table4[[#This Row],[Column38]]=0,"",Table4[Column38])</f>
        <v/>
      </c>
      <c r="AO34" t="str">
        <f>IF(Table4[[#This Row],[Column39]]=0,"",Table4[Column39])</f>
        <v/>
      </c>
      <c r="AP34" t="str">
        <f>IF(Table4[[#This Row],[Column40]]=0,"",Table4[Column40])</f>
        <v/>
      </c>
      <c r="AQ34" t="str">
        <f>IF(Table4[[#This Row],[Column41]]=0,"",Table4[Column41])</f>
        <v/>
      </c>
      <c r="AR34" t="str">
        <f>IF(Table4[[#This Row],[Column42]]=0,"",Table4[Column42])</f>
        <v/>
      </c>
      <c r="AS34" t="str">
        <f>IF(Table4[[#This Row],[Column43]]=0,"",Table4[Column43])</f>
        <v/>
      </c>
      <c r="AT34" t="str">
        <f>IF(Table4[[#This Row],[Column44]]=0,"",Table4[Column44])</f>
        <v/>
      </c>
      <c r="AU34" t="str">
        <f>IF(Table4[[#This Row],[Column45]]=0,"",Table4[Column45])</f>
        <v/>
      </c>
      <c r="AV34" t="str">
        <f>IF(Table4[[#This Row],[Column46]]=0,"",Table4[Column46])</f>
        <v/>
      </c>
      <c r="AW34" t="str">
        <f>IF(Table4[[#This Row],[Column47]]=0,"",Table4[Column47])</f>
        <v/>
      </c>
      <c r="AX34" t="str">
        <f>IF(Table4[[#This Row],[Column48]]=0,"",Table4[Column48])</f>
        <v/>
      </c>
      <c r="AY34" t="str">
        <f>IF(Table4[[#This Row],[Column49]]=0,"",Table4[Column49])</f>
        <v/>
      </c>
      <c r="AZ34" t="str">
        <f>IF(Table4[[#This Row],[Column50]]=0,"",Table4[Column50])</f>
        <v/>
      </c>
      <c r="BA34" t="str">
        <f>IF(Table4[[#This Row],[Column51]]=0,"",Table4[Column51])</f>
        <v/>
      </c>
      <c r="BB34" t="str">
        <f>IF(Table4[[#This Row],[Column52]]=0,"",Table4[Column52])</f>
        <v/>
      </c>
      <c r="BC34" t="str">
        <f>IF(Table4[[#This Row],[Column53]]=0,"",Table4[Column53])</f>
        <v/>
      </c>
      <c r="BD34" t="str">
        <f>IF(Table4[[#This Row],[Column54]]=0,"",Table4[Column54])</f>
        <v/>
      </c>
      <c r="BE34" t="str">
        <f>IF(Table4[[#This Row],[Column55]]=0,"",Table4[Column55])</f>
        <v/>
      </c>
      <c r="BF34" t="str">
        <f>IF(Table4[[#This Row],[Column56]]=0,"",Table4[Column56])</f>
        <v/>
      </c>
      <c r="BG34" t="str">
        <f>IF(Table4[[#This Row],[Column57]]=0,"",Table4[Column57])</f>
        <v/>
      </c>
      <c r="BH34" t="str">
        <f>IF(Table4[[#This Row],[Column58]]=0,"",Table4[Column58])</f>
        <v/>
      </c>
      <c r="BI34" t="str">
        <f>IF(Table4[[#This Row],[Column59]]=0,"",Table4[Column59])</f>
        <v/>
      </c>
      <c r="BJ34" t="str">
        <f>IF(Table4[[#This Row],[Column60]]=0,"",Table4[Column60])</f>
        <v/>
      </c>
      <c r="BK34" t="str">
        <f>IF(Table4[[#This Row],[Column61]]=0,"",Table4[Column61])</f>
        <v/>
      </c>
      <c r="BL34" t="str">
        <f>IF(Table4[[#This Row],[Column62]]=0,"",Table4[Column62])</f>
        <v/>
      </c>
      <c r="BM34" t="str">
        <f>IF(Table4[[#This Row],[Column63]]=0,"",Table4[Column63])</f>
        <v/>
      </c>
      <c r="BN34" t="str">
        <f>IF(Table4[[#This Row],[Column64]]=0,"",Table4[Column64])</f>
        <v/>
      </c>
      <c r="BO34" t="str">
        <f>IF(Table4[[#This Row],[Column65]]=0,"",Table4[Column65])</f>
        <v/>
      </c>
      <c r="BP34" t="str">
        <f>IF(Table4[[#This Row],[Column66]]=0,"",Table4[Column66])</f>
        <v/>
      </c>
      <c r="BQ34" t="str">
        <f>IF(Table4[[#This Row],[Column67]]=0,"",Table4[Column67])</f>
        <v/>
      </c>
      <c r="BR34" t="str">
        <f>IF(Table4[[#This Row],[Column68]]=0,"",Table4[Column68])</f>
        <v/>
      </c>
      <c r="BS34" t="str">
        <f>IF(Table4[[#This Row],[Column69]]=0,"",Table4[Column69])</f>
        <v/>
      </c>
      <c r="BT34" t="str">
        <f>IF(Table4[[#This Row],[Column70]]=0,"",Table4[Column70])</f>
        <v/>
      </c>
      <c r="BU34" t="str">
        <f>IF(Table4[[#This Row],[Column71]]=0,"",Table4[Column71])</f>
        <v/>
      </c>
      <c r="BV34" t="str">
        <f>IF(Table4[[#This Row],[Column72]]=0,"",Table4[Column72])</f>
        <v/>
      </c>
      <c r="BW34" t="str">
        <f>IF(Table4[[#This Row],[Column73]]=0,"",Table4[Column73])</f>
        <v/>
      </c>
      <c r="BX34" t="str">
        <f>IF(Table4[[#This Row],[Column74]]=0,"",Table4[Column74])</f>
        <v/>
      </c>
      <c r="BY34" t="str">
        <f>IF(Table4[[#This Row],[Column75]]=0,"",Table4[Column75])</f>
        <v/>
      </c>
      <c r="BZ34" t="str">
        <f>IF(Table4[[#This Row],[Column76]]=0,"",Table4[Column76])</f>
        <v/>
      </c>
      <c r="CA34" t="str">
        <f>IF(Table4[[#This Row],[Column77]]=0,"",Table4[Column77])</f>
        <v/>
      </c>
      <c r="CB34" t="str">
        <f>IF(Table4[[#This Row],[Column78]]=0,"",Table4[Column78])</f>
        <v/>
      </c>
      <c r="CC34" t="str">
        <f>IF(Table4[[#This Row],[Column79]]=0,"",Table4[Column79])</f>
        <v/>
      </c>
      <c r="CD34" t="str">
        <f>IF(Table4[[#This Row],[Column80]]=0,"",Table4[Column80])</f>
        <v/>
      </c>
      <c r="CE34" t="str">
        <f>IF(Table4[[#This Row],[Column81]]=0,"",Table4[Column81])</f>
        <v/>
      </c>
      <c r="CF34" t="str">
        <f>IF(Table4[[#This Row],[Column82]]=0,"",Table4[Column82])</f>
        <v/>
      </c>
      <c r="CG34" t="str">
        <f>IF(Table4[[#This Row],[Column83]]=0,"",Table4[Column83])</f>
        <v/>
      </c>
      <c r="CH34" t="str">
        <f>IF(Table4[[#This Row],[Column84]]=0,"",Table4[Column84])</f>
        <v/>
      </c>
      <c r="CI34" t="str">
        <f>IF(Table4[[#This Row],[Column85]]=0,"",Table4[Column85])</f>
        <v/>
      </c>
      <c r="CJ34" t="str">
        <f>IF(Table4[[#This Row],[Column86]]=0,"",Table4[Column86])</f>
        <v/>
      </c>
      <c r="CK34" t="str">
        <f>IF(Table4[[#This Row],[Column87]]=0,"",Table4[Column87])</f>
        <v/>
      </c>
      <c r="CL34" t="str">
        <f>IF(Table4[[#This Row],[Column88]]=0,"",Table4[Column88])</f>
        <v/>
      </c>
      <c r="CM34" t="str">
        <f>IF(Table4[[#This Row],[Column89]]=0,"",Table4[Column89])</f>
        <v/>
      </c>
      <c r="CN34" t="str">
        <f>IF(Table4[[#This Row],[Column90]]=0,"",Table4[Column90])</f>
        <v/>
      </c>
      <c r="CO34" t="str">
        <f>IF(Table4[[#This Row],[Column91]]=0,"",Table4[Column91])</f>
        <v/>
      </c>
      <c r="CP34" t="str">
        <f>IF(Table4[[#This Row],[Column92]]=0,"",Table4[Column92])</f>
        <v/>
      </c>
      <c r="CQ34" t="str">
        <f>IF(Table4[[#This Row],[Column93]]=0,"",Table4[Column93])</f>
        <v/>
      </c>
      <c r="CR34" t="str">
        <f>IF(Table4[[#This Row],[Column94]]=0,"",Table4[Column94])</f>
        <v/>
      </c>
      <c r="CS34" t="str">
        <f>IF(Table4[[#This Row],[Column95]]=0,"",Table4[Column95])</f>
        <v/>
      </c>
      <c r="CT34" t="str">
        <f>IF(Table4[[#This Row],[Column96]]=0,"",Table4[Column96])</f>
        <v/>
      </c>
      <c r="CU34" t="str">
        <f>IF(Table4[[#This Row],[Column97]]=0,"",Table4[Column97])</f>
        <v/>
      </c>
      <c r="CV34" t="str">
        <f>IF(Table4[[#This Row],[Column98]]=0,"",Table4[Column98])</f>
        <v/>
      </c>
      <c r="CW34" t="str">
        <f>IF(Table4[[#This Row],[Column99]]=0,"",Table4[Column99])</f>
        <v/>
      </c>
      <c r="CX34" t="str">
        <f>IF(Table4[[#This Row],[Column100]]=0,"",Table4[Column100])</f>
        <v/>
      </c>
      <c r="CY34" t="str">
        <f>IF(Table4[[#This Row],[Column101]]=0,"",Table4[Column101])</f>
        <v/>
      </c>
      <c r="CZ34" t="str">
        <f>IF(Table4[[#This Row],[Column102]]=0,"",Table4[Column102])</f>
        <v/>
      </c>
      <c r="DA34" t="str">
        <f>IF(Table4[[#This Row],[Column103]]=0,"",Table4[Column103])</f>
        <v/>
      </c>
      <c r="DB34" t="str">
        <f>IF(Table4[[#This Row],[Column104]]=0,"",Table4[Column104])</f>
        <v/>
      </c>
      <c r="DC34" t="str">
        <f>IF(Table4[[#This Row],[Column105]]=0,"",Table4[Column105])</f>
        <v/>
      </c>
      <c r="DD34" t="str">
        <f>IF(Table4[[#This Row],[Column106]]=0,"",Table4[Column106])</f>
        <v/>
      </c>
      <c r="DE34" t="str">
        <f>IF(Table4[[#This Row],[Column107]]=0,"",Table4[Column107])</f>
        <v/>
      </c>
      <c r="DF34" t="str">
        <f>IF(Table4[[#This Row],[Column108]]=0,"",Table4[Column108])</f>
        <v/>
      </c>
      <c r="DG34" t="str">
        <f>IF(Table4[[#This Row],[Column109]]=0,"",Table4[Column109])</f>
        <v/>
      </c>
      <c r="DH34" t="str">
        <f>IF(Table4[[#This Row],[Column110]]=0,"",Table4[Column110])</f>
        <v/>
      </c>
      <c r="DI34" t="str">
        <f>IF(Table4[[#This Row],[Column111]]=0,"",Table4[Column111])</f>
        <v/>
      </c>
      <c r="DJ34" t="str">
        <f>IF(Table4[[#This Row],[Column112]]=0,"",Table4[Column112])</f>
        <v/>
      </c>
      <c r="DK34" t="str">
        <f>IF(Table4[[#This Row],[Column113]]=0,"",Table4[Column113])</f>
        <v/>
      </c>
      <c r="DL34" t="str">
        <f>IF(Table4[[#This Row],[Column114]]=0,"",Table4[Column114])</f>
        <v/>
      </c>
      <c r="DM34" t="str">
        <f>IF(Table4[[#This Row],[Column115]]=0,"",Table4[Column115])</f>
        <v/>
      </c>
      <c r="DN34" t="str">
        <f>IF(Table4[[#This Row],[Column116]]=0,"",Table4[Column116])</f>
        <v/>
      </c>
      <c r="DO34" t="str">
        <f>IF(Table4[[#This Row],[Column117]]=0,"",Table4[Column117])</f>
        <v/>
      </c>
      <c r="DP34" t="str">
        <f>IF(Table4[[#This Row],[Column118]]=0,"",Table4[Column118])</f>
        <v/>
      </c>
      <c r="DQ34" t="str">
        <f>IF(Table4[[#This Row],[Column119]]=0,"",Table4[Column119])</f>
        <v/>
      </c>
      <c r="DR34" t="str">
        <f>IF(Table4[[#This Row],[Column120]]=0,"",Table4[Column120])</f>
        <v/>
      </c>
      <c r="DS34" t="str">
        <f>IF(Table4[[#This Row],[Column121]]=0,"",Table4[Column121])</f>
        <v/>
      </c>
      <c r="DT34" t="str">
        <f>IF(Table4[[#This Row],[Column122]]=0,"",Table4[Column122])</f>
        <v/>
      </c>
      <c r="DU34" t="str">
        <f>IF(Table4[[#This Row],[Column123]]=0,"",Table4[Column123])</f>
        <v/>
      </c>
      <c r="DV34" t="str">
        <f>IF(Table4[[#This Row],[Column124]]=0,"",Table4[Column124])</f>
        <v/>
      </c>
      <c r="DW34" t="str">
        <f>IF(Table4[[#This Row],[Column125]]=0,"",Table4[Column125])</f>
        <v/>
      </c>
      <c r="DX34" t="str">
        <f>IF(Table4[[#This Row],[Column126]]=0,"",Table4[Column126])</f>
        <v/>
      </c>
      <c r="DY34" t="str">
        <f>IF(Table4[[#This Row],[Column127]]=0,"",Table4[Column127])</f>
        <v/>
      </c>
      <c r="DZ34" t="str">
        <f>IF(Table4[[#This Row],[Column128]]=0,"",Table4[Column128])</f>
        <v/>
      </c>
      <c r="EA34" t="str">
        <f>IF(Table4[[#This Row],[Column129]]=0,"",Table4[Column129])</f>
        <v/>
      </c>
      <c r="EB34" t="str">
        <f>IF(Table4[[#This Row],[Column130]]=0,"",Table4[Column130])</f>
        <v/>
      </c>
      <c r="EC34" t="str">
        <f>IF(Table4[[#This Row],[Column131]]=0,"",Table4[Column131])</f>
        <v/>
      </c>
      <c r="ED34" t="str">
        <f>IF(Table4[[#This Row],[Column132]]=0,"",Table4[Column132])</f>
        <v/>
      </c>
      <c r="EE34" t="str">
        <f>IF(Table4[[#This Row],[Column133]]=0,"",Table4[Column133])</f>
        <v/>
      </c>
      <c r="EF34" t="str">
        <f>IF(Table4[[#This Row],[Column134]]=0,"",Table4[Column134])</f>
        <v/>
      </c>
      <c r="EG34" t="str">
        <f>IF(Table4[[#This Row],[Column135]]=0,"",Table4[Column135])</f>
        <v/>
      </c>
      <c r="EH34" t="str">
        <f>IF(Table4[[#This Row],[Column136]]=0,"",Table4[Column136])</f>
        <v/>
      </c>
      <c r="EI34" t="str">
        <f>IF(Table4[[#This Row],[Column137]]=0,"",Table4[Column137])</f>
        <v/>
      </c>
      <c r="EJ34" t="str">
        <f>IF(Table4[[#This Row],[Column138]]=0,"",Table4[Column138])</f>
        <v/>
      </c>
      <c r="EK34" t="str">
        <f>IF(Table4[[#This Row],[Column139]]=0,"",Table4[Column139])</f>
        <v/>
      </c>
      <c r="EL34" t="str">
        <f>IF(Table4[[#This Row],[Column140]]=0,"",Table4[Column140])</f>
        <v/>
      </c>
      <c r="EM34" t="str">
        <f>IF(Table4[[#This Row],[Column141]]=0,"",Table4[Column141])</f>
        <v/>
      </c>
      <c r="EN34" t="str">
        <f>IF(Table4[[#This Row],[Column142]]=0,"",Table4[Column142])</f>
        <v/>
      </c>
      <c r="EO34" t="str">
        <f>IF(Table4[[#This Row],[Column143]]=0,"",Table4[Column143])</f>
        <v/>
      </c>
      <c r="EP34" t="str">
        <f>IF(Table4[[#This Row],[Column144]]=0,"",Table4[Column144])</f>
        <v/>
      </c>
      <c r="EQ34" t="str">
        <f>IF(Table4[[#This Row],[Column145]]=0,"",Table4[Column145])</f>
        <v/>
      </c>
      <c r="ER34" t="str">
        <f>IF(Table4[[#This Row],[Column146]]=0,"",Table4[Column146])</f>
        <v/>
      </c>
      <c r="ES34" t="str">
        <f>IF(Table4[[#This Row],[Column147]]=0,"",Table4[Column147])</f>
        <v/>
      </c>
      <c r="ET34" t="str">
        <f>IF(Table4[[#This Row],[Column148]]=0,"",Table4[Column148])</f>
        <v/>
      </c>
      <c r="EU34" t="str">
        <f>IF(Table4[[#This Row],[Column149]]=0,"",Table4[Column149])</f>
        <v/>
      </c>
      <c r="EV34" t="str">
        <f>IF(Table4[[#This Row],[Column150]]=0,"",Table4[Column150])</f>
        <v/>
      </c>
      <c r="EW34" t="str">
        <f>IF(Table4[[#This Row],[Column151]]=0,"",Table4[Column151])</f>
        <v/>
      </c>
      <c r="EX34" t="str">
        <f>IF(Table4[[#This Row],[Column152]]=0,"",Table4[Column152])</f>
        <v/>
      </c>
      <c r="EY34" t="str">
        <f>IF(Table4[[#This Row],[Column153]]=0,"",Table4[Column153])</f>
        <v/>
      </c>
      <c r="EZ34" t="str">
        <f>IF(Table4[[#This Row],[Column154]]=0,"",Table4[Column154])</f>
        <v/>
      </c>
      <c r="FA34" t="str">
        <f>IF(Table4[[#This Row],[Column155]]=0,"",Table4[Column155])</f>
        <v/>
      </c>
      <c r="FB34" t="str">
        <f>IF(Table4[[#This Row],[Column156]]=0,"",Table4[Column156])</f>
        <v/>
      </c>
      <c r="FC34" t="str">
        <f>IF(Table4[[#This Row],[Column157]]=0,"",Table4[Column157])</f>
        <v/>
      </c>
      <c r="FD34" t="str">
        <f>IF(Table4[[#This Row],[Column158]]=0,"",Table4[Column158])</f>
        <v/>
      </c>
      <c r="FE34" t="str">
        <f>IF(Table4[[#This Row],[Column159]]=0,"",Table4[Column159])</f>
        <v/>
      </c>
      <c r="FF34" t="str">
        <f>IF(Table4[[#This Row],[Column160]]=0,"",Table4[Column160])</f>
        <v/>
      </c>
      <c r="FG34" t="str">
        <f>IF(Table4[[#This Row],[Column161]]=0,"",Table4[Column161])</f>
        <v/>
      </c>
      <c r="FH34" t="str">
        <f>IF(Table4[[#This Row],[Column162]]=0,"",Table4[Column162])</f>
        <v/>
      </c>
      <c r="FI34" t="str">
        <f>IF(Table4[[#This Row],[Column163]]=0,"",Table4[Column163])</f>
        <v/>
      </c>
      <c r="FJ34" t="str">
        <f>IF(Table4[[#This Row],[Column164]]=0,"",Table4[Column164])</f>
        <v/>
      </c>
      <c r="FK34" t="str">
        <f>IF(Table4[[#This Row],[Column165]]=0,"",Table4[Column165])</f>
        <v/>
      </c>
      <c r="FL34" t="str">
        <f>IF(Table4[[#This Row],[Column166]]=0,"",Table4[Column166])</f>
        <v/>
      </c>
      <c r="FM34" t="str">
        <f>IF(Table4[[#This Row],[Column167]]=0,"",Table4[Column167])</f>
        <v/>
      </c>
      <c r="FN34" t="str">
        <f>IF(Table4[[#This Row],[Column168]]=0,"",Table4[Column168])</f>
        <v/>
      </c>
      <c r="FO34" t="str">
        <f>IF(Table4[[#This Row],[Column169]]=0,"",Table4[Column169])</f>
        <v/>
      </c>
      <c r="FP34" t="str">
        <f>IF(Table4[[#This Row],[Column170]]=0,"",Table4[Column170])</f>
        <v/>
      </c>
      <c r="FQ34" t="str">
        <f>IF(Table4[[#This Row],[Column171]]=0,"",Table4[Column171])</f>
        <v/>
      </c>
      <c r="FR34" t="str">
        <f>IF(Table4[[#This Row],[Column172]]=0,"",Table4[Column172])</f>
        <v/>
      </c>
      <c r="FS34" t="str">
        <f>IF(Table4[[#This Row],[Column173]]=0,"",Table4[Column173])</f>
        <v/>
      </c>
      <c r="FT34" t="str">
        <f>IF(Table4[[#This Row],[Column174]]=0,"",Table4[Column174])</f>
        <v/>
      </c>
      <c r="FU34" t="str">
        <f>IF(Table4[[#This Row],[Column175]]=0,"",Table4[Column175])</f>
        <v/>
      </c>
      <c r="FV34" t="str">
        <f>IF(Table4[[#This Row],[Column176]]=0,"",Table4[Column176])</f>
        <v/>
      </c>
      <c r="FW34" t="str">
        <f>IF(Table4[[#This Row],[Column177]]=0,"",Table4[Column177])</f>
        <v/>
      </c>
      <c r="FX34" t="str">
        <f>IF(Table4[[#This Row],[Column178]]=0,"",Table4[Column178])</f>
        <v/>
      </c>
      <c r="FY34" t="str">
        <f>IF(Table4[[#This Row],[Column179]]=0,"",Table4[Column179])</f>
        <v/>
      </c>
      <c r="FZ34" t="str">
        <f>IF(Table4[[#This Row],[Column180]]=0,"",Table4[Column180])</f>
        <v/>
      </c>
      <c r="GA34" t="str">
        <f>IF(Table4[[#This Row],[Column181]]=0,"",Table4[Column181])</f>
        <v/>
      </c>
      <c r="GB34" t="str">
        <f>IF(Table4[[#This Row],[Column182]]=0,"",Table4[Column182])</f>
        <v/>
      </c>
      <c r="GC34" t="str">
        <f>IF(Table4[[#This Row],[Column183]]=0,"",Table4[Column183])</f>
        <v/>
      </c>
      <c r="GD34" t="str">
        <f>IF(Table4[[#This Row],[Column184]]=0,"",Table4[Column184])</f>
        <v/>
      </c>
      <c r="GE34" t="str">
        <f>IF(Table4[[#This Row],[Column185]]=0,"",Table4[Column185])</f>
        <v/>
      </c>
      <c r="GF34" t="str">
        <f>IF(Table4[[#This Row],[Column186]]=0,"",Table4[Column186])</f>
        <v/>
      </c>
      <c r="GG34" t="str">
        <f>IF(Table4[[#This Row],[Column187]]=0,"",Table4[Column187])</f>
        <v/>
      </c>
      <c r="GH34" t="str">
        <f>IF(Table4[[#This Row],[Column188]]=0,"",Table4[Column188])</f>
        <v/>
      </c>
      <c r="GI34" t="str">
        <f>IF(Table4[[#This Row],[Column189]]=0,"",Table4[Column189])</f>
        <v/>
      </c>
      <c r="GJ34" t="str">
        <f>IF(Table4[[#This Row],[Column190]]=0,"",Table4[Column190])</f>
        <v/>
      </c>
      <c r="GK34" t="str">
        <f>IF(Table4[[#This Row],[Column191]]=0,"",Table4[Column191])</f>
        <v/>
      </c>
      <c r="GL34" t="str">
        <f>IF(Table4[[#This Row],[Column192]]=0,"",Table4[Column192])</f>
        <v/>
      </c>
      <c r="GM34" t="str">
        <f>IF(Table4[[#This Row],[Column193]]=0,"",Table4[Column193])</f>
        <v/>
      </c>
      <c r="GN34" t="str">
        <f>IF(Table4[[#This Row],[Column194]]=0,"",Table4[Column194])</f>
        <v/>
      </c>
      <c r="GO34" t="str">
        <f>IF(Table4[[#This Row],[Column195]]=0,"",Table4[Column195])</f>
        <v/>
      </c>
      <c r="GP34" t="str">
        <f>IF(Table4[[#This Row],[Column196]]=0,"",Table4[Column196])</f>
        <v/>
      </c>
      <c r="GQ34" t="str">
        <f>IF(Table4[[#This Row],[Column197]]=0,"",Table4[Column197])</f>
        <v/>
      </c>
      <c r="GR34" t="str">
        <f>IF(Table4[[#This Row],[Column198]]=0,"",Table4[Column198])</f>
        <v/>
      </c>
      <c r="GS34" t="str">
        <f>IF(Table4[[#This Row],[Column199]]=0,"",Table4[Column199])</f>
        <v/>
      </c>
      <c r="GT34" t="str">
        <f>IF(Table4[[#This Row],[Column200]]=0,"",Table4[Column200])</f>
        <v/>
      </c>
      <c r="GU34" t="str">
        <f>IF(Table4[[#This Row],[Column201]]=0,"",Table4[Column201])</f>
        <v/>
      </c>
      <c r="GV34" t="str">
        <f>IF(Table4[[#This Row],[Column202]]=0,"",Table4[Column202])</f>
        <v/>
      </c>
      <c r="GW34" t="str">
        <f>IF(Table4[[#This Row],[Column203]]=0,"",Table4[Column203])</f>
        <v/>
      </c>
      <c r="GX34" t="str">
        <f>IF(Table4[[#This Row],[Conversions]]=0,"",Table4[Conversions])</f>
        <v/>
      </c>
      <c r="GY34" s="2" t="e">
        <f>Table434[[#This Row],[Conversions]]*B$2</f>
        <v>#VALUE!</v>
      </c>
      <c r="GZ34">
        <f>SUM(COUNTIF(Table434[[#This Row],[Path]:[Column203]],{"*e*","social"}))</f>
        <v>0</v>
      </c>
      <c r="HA34" t="e">
        <f t="array" ref="HA34">IF(LOOKUP(REPT("Z",255),IF(B34:GW34&lt;&gt;"",B34:GW34),B34:GW34)=A$2,1,0)</f>
        <v>#N/A</v>
      </c>
      <c r="HB34" t="e">
        <f t="array" ref="HB34">IF(LOOKUP(REPT("Z",255),IF(B34:GW34&lt;&gt;"",B34:GW34),B34:GW34)=A$3,1,0)</f>
        <v>#N/A</v>
      </c>
      <c r="HC34" t="e">
        <f t="array" ref="HC34">IF(LOOKUP(REPT("Z",255),IF(B34:GW34&lt;&gt;"",B34:GW34),B34:GW34)=A$4,1,0)</f>
        <v>#N/A</v>
      </c>
      <c r="HD34" t="e">
        <f t="array" ref="HD34">IF(LOOKUP(REPT("Z",255),IF(B34:GW34&lt;&gt;"",B34:GW34),B34:GW34)=A$5,1,0)</f>
        <v>#N/A</v>
      </c>
      <c r="HE34" t="e">
        <f t="array" ref="HE34">IF(LOOKUP(REPT("Z",255),IF(B34:GW34&lt;&gt;"",B34:GW34),B34:GW34)=A$6,1,0)</f>
        <v>#N/A</v>
      </c>
      <c r="HF34" t="e">
        <f t="array" ref="HF34">IF(LOOKUP(REPT("Z",255),IF(B34:GW34&lt;&gt;"",B34:GW34),B34:GW34)=A$7,1,0)</f>
        <v>#N/A</v>
      </c>
      <c r="HG34" s="1">
        <f>COUNTIF(Table434[[#This Row],[Path]:[Column203]],A$2)</f>
        <v>0</v>
      </c>
      <c r="HH34" s="1">
        <f>COUNTIF(Table434[[#This Row],[Path]:[Column203]],A$3)</f>
        <v>0</v>
      </c>
      <c r="HI34" s="1">
        <f>COUNTIF(Table434[[#This Row],[Path]:[Column203]],A$4)</f>
        <v>0</v>
      </c>
      <c r="HJ34" s="5">
        <f>COUNTIF(Table434[[#This Row],[Path]:[Column203]],A$5)</f>
        <v>0</v>
      </c>
      <c r="HK34" s="5">
        <f>COUNTIF(Table434[[#This Row],[Path]:[Column203]],A$6)</f>
        <v>0</v>
      </c>
      <c r="HL34" s="5">
        <f>COUNTIF(Table434[[#This Row],[Path]:[Column203]],A$7)</f>
        <v>0</v>
      </c>
      <c r="HM34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34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34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34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34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34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34" s="4" t="e">
        <f>Table434[[#This Row],[IncrementalOrganic Attribution Ratio]]*Table434[[#This Row],[Total Revenue]]</f>
        <v>#VALUE!</v>
      </c>
      <c r="HT34" s="4" t="e">
        <f>Table434[[#This Row],[BrandIntention Attribution Ratio]]*Table434[[#This Row],[Total Revenue]]</f>
        <v>#VALUE!</v>
      </c>
      <c r="HU34" s="4" t="e">
        <f>Table434[[#This Row],[Incrementalcpc Attribution Ratio]]*Table434[[#This Row],[Total Revenue]]</f>
        <v>#VALUE!</v>
      </c>
      <c r="HV34" s="4" t="e">
        <f>Table434[[#This Row],[Feeds Attribution Ratio]]*Table434[[#This Row],[Total Revenue]]</f>
        <v>#VALUE!</v>
      </c>
      <c r="HW34" s="4" t="e">
        <f>Table434[[#This Row],[Referrals Attribution Ratio]]*Table434[[#This Row],[Total Revenue]]</f>
        <v>#VALUE!</v>
      </c>
      <c r="HX34" s="4" t="e">
        <f>Table434[[#This Row],[Social Attribution Ratio]]*Table434[[#This Row],[Total Revenue]]</f>
        <v>#VALUE!</v>
      </c>
      <c r="HY34" s="18">
        <f>SUM(Table434[[#This Row],[IncrementalOrganic Attribution Ratio]:[Social Attribution Ratio]])</f>
        <v>0</v>
      </c>
    </row>
    <row r="35" spans="2:233" x14ac:dyDescent="0.25">
      <c r="B35" t="str">
        <f>IF(Table4[[#This Row],[Path]]=0,"",Table4[Path])</f>
        <v/>
      </c>
      <c r="C35" t="str">
        <f>IF(Table4[[#This Row],[Column1]]=0,"",Table4[Column1])</f>
        <v/>
      </c>
      <c r="D35" t="str">
        <f>IF(Table4[[#This Row],[Column2]]=0,"",Table4[Column2])</f>
        <v/>
      </c>
      <c r="E35" t="str">
        <f>IF(Table4[[#This Row],[Column3]]=0,"",Table4[Column3])</f>
        <v/>
      </c>
      <c r="F35" t="str">
        <f>IF(Table4[[#This Row],[Column4]]=0,"",Table4[Column4])</f>
        <v/>
      </c>
      <c r="G35" t="str">
        <f>IF(Table4[[#This Row],[Column5]]=0,"",Table4[Column5])</f>
        <v/>
      </c>
      <c r="H35" t="str">
        <f>IF(Table4[[#This Row],[Column6]]=0,"",Table4[Column6])</f>
        <v/>
      </c>
      <c r="I35" t="str">
        <f>IF(Table4[[#This Row],[Column7]]=0,"",Table4[Column7])</f>
        <v/>
      </c>
      <c r="J35" t="str">
        <f>IF(Table4[[#This Row],[Column8]]=0,"",Table4[Column8])</f>
        <v/>
      </c>
      <c r="K35" t="str">
        <f>IF(Table4[[#This Row],[Column9]]=0,"",Table4[Column9])</f>
        <v/>
      </c>
      <c r="L35" t="str">
        <f>IF(Table4[[#This Row],[Column10]]=0,"",Table4[Column10])</f>
        <v/>
      </c>
      <c r="M35" t="str">
        <f>IF(Table4[[#This Row],[Column11]]=0,"",Table4[Column11])</f>
        <v/>
      </c>
      <c r="N35" t="str">
        <f>IF(Table4[[#This Row],[Column12]]=0,"",Table4[Column12])</f>
        <v/>
      </c>
      <c r="O35" t="str">
        <f>IF(Table4[[#This Row],[Column13]]=0,"",Table4[Column13])</f>
        <v/>
      </c>
      <c r="P35" t="str">
        <f>IF(Table4[[#This Row],[Column14]]=0,"",Table4[Column14])</f>
        <v/>
      </c>
      <c r="Q35" t="str">
        <f>IF(Table4[[#This Row],[Column15]]=0,"",Table4[Column15])</f>
        <v/>
      </c>
      <c r="R35" t="str">
        <f>IF(Table4[[#This Row],[Column16]]=0,"",Table4[Column16])</f>
        <v/>
      </c>
      <c r="S35" t="str">
        <f>IF(Table4[[#This Row],[Column17]]=0,"",Table4[Column17])</f>
        <v/>
      </c>
      <c r="T35" t="str">
        <f>IF(Table4[[#This Row],[Column18]]=0,"",Table4[Column18])</f>
        <v/>
      </c>
      <c r="U35" t="str">
        <f>IF(Table4[[#This Row],[Column19]]=0,"",Table4[Column19])</f>
        <v/>
      </c>
      <c r="V35" t="str">
        <f>IF(Table4[[#This Row],[Column20]]=0,"",Table4[Column20])</f>
        <v/>
      </c>
      <c r="W35" t="str">
        <f>IF(Table4[[#This Row],[Column21]]=0,"",Table4[Column21])</f>
        <v/>
      </c>
      <c r="X35" t="str">
        <f>IF(Table4[[#This Row],[Column22]]=0,"",Table4[Column22])</f>
        <v/>
      </c>
      <c r="Y35" t="str">
        <f>IF(Table4[[#This Row],[Column23]]=0,"",Table4[Column23])</f>
        <v/>
      </c>
      <c r="Z35" t="str">
        <f>IF(Table4[[#This Row],[Column24]]=0,"",Table4[Column24])</f>
        <v/>
      </c>
      <c r="AA35" t="str">
        <f>IF(Table4[[#This Row],[Column25]]=0,"",Table4[Column25])</f>
        <v/>
      </c>
      <c r="AB35" t="str">
        <f>IF(Table4[[#This Row],[Column26]]=0,"",Table4[Column26])</f>
        <v/>
      </c>
      <c r="AC35" t="str">
        <f>IF(Table4[[#This Row],[Column27]]=0,"",Table4[Column27])</f>
        <v/>
      </c>
      <c r="AD35" t="str">
        <f>IF(Table4[[#This Row],[Column28]]=0,"",Table4[Column28])</f>
        <v/>
      </c>
      <c r="AE35" t="str">
        <f>IF(Table4[[#This Row],[Column29]]=0,"",Table4[Column29])</f>
        <v/>
      </c>
      <c r="AF35" t="str">
        <f>IF(Table4[[#This Row],[Column30]]=0,"",Table4[Column30])</f>
        <v/>
      </c>
      <c r="AG35" t="str">
        <f>IF(Table4[[#This Row],[Column31]]=0,"",Table4[Column31])</f>
        <v/>
      </c>
      <c r="AH35" t="str">
        <f>IF(Table4[[#This Row],[Column32]]=0,"",Table4[Column32])</f>
        <v/>
      </c>
      <c r="AI35" t="str">
        <f>IF(Table4[[#This Row],[Column33]]=0,"",Table4[Column33])</f>
        <v/>
      </c>
      <c r="AJ35" t="str">
        <f>IF(Table4[[#This Row],[Column34]]=0,"",Table4[Column34])</f>
        <v/>
      </c>
      <c r="AK35" t="str">
        <f>IF(Table4[[#This Row],[Column35]]=0,"",Table4[Column35])</f>
        <v/>
      </c>
      <c r="AL35" t="str">
        <f>IF(Table4[[#This Row],[Column36]]=0,"",Table4[Column36])</f>
        <v/>
      </c>
      <c r="AM35" t="str">
        <f>IF(Table4[[#This Row],[Column37]]=0,"",Table4[Column37])</f>
        <v/>
      </c>
      <c r="AN35" t="str">
        <f>IF(Table4[[#This Row],[Column38]]=0,"",Table4[Column38])</f>
        <v/>
      </c>
      <c r="AO35" t="str">
        <f>IF(Table4[[#This Row],[Column39]]=0,"",Table4[Column39])</f>
        <v/>
      </c>
      <c r="AP35" t="str">
        <f>IF(Table4[[#This Row],[Column40]]=0,"",Table4[Column40])</f>
        <v/>
      </c>
      <c r="AQ35" t="str">
        <f>IF(Table4[[#This Row],[Column41]]=0,"",Table4[Column41])</f>
        <v/>
      </c>
      <c r="AR35" t="str">
        <f>IF(Table4[[#This Row],[Column42]]=0,"",Table4[Column42])</f>
        <v/>
      </c>
      <c r="AS35" t="str">
        <f>IF(Table4[[#This Row],[Column43]]=0,"",Table4[Column43])</f>
        <v/>
      </c>
      <c r="AT35" t="str">
        <f>IF(Table4[[#This Row],[Column44]]=0,"",Table4[Column44])</f>
        <v/>
      </c>
      <c r="AU35" t="str">
        <f>IF(Table4[[#This Row],[Column45]]=0,"",Table4[Column45])</f>
        <v/>
      </c>
      <c r="AV35" t="str">
        <f>IF(Table4[[#This Row],[Column46]]=0,"",Table4[Column46])</f>
        <v/>
      </c>
      <c r="AW35" t="str">
        <f>IF(Table4[[#This Row],[Column47]]=0,"",Table4[Column47])</f>
        <v/>
      </c>
      <c r="AX35" t="str">
        <f>IF(Table4[[#This Row],[Column48]]=0,"",Table4[Column48])</f>
        <v/>
      </c>
      <c r="AY35" t="str">
        <f>IF(Table4[[#This Row],[Column49]]=0,"",Table4[Column49])</f>
        <v/>
      </c>
      <c r="AZ35" t="str">
        <f>IF(Table4[[#This Row],[Column50]]=0,"",Table4[Column50])</f>
        <v/>
      </c>
      <c r="BA35" t="str">
        <f>IF(Table4[[#This Row],[Column51]]=0,"",Table4[Column51])</f>
        <v/>
      </c>
      <c r="BB35" t="str">
        <f>IF(Table4[[#This Row],[Column52]]=0,"",Table4[Column52])</f>
        <v/>
      </c>
      <c r="BC35" t="str">
        <f>IF(Table4[[#This Row],[Column53]]=0,"",Table4[Column53])</f>
        <v/>
      </c>
      <c r="BD35" t="str">
        <f>IF(Table4[[#This Row],[Column54]]=0,"",Table4[Column54])</f>
        <v/>
      </c>
      <c r="BE35" t="str">
        <f>IF(Table4[[#This Row],[Column55]]=0,"",Table4[Column55])</f>
        <v/>
      </c>
      <c r="BF35" t="str">
        <f>IF(Table4[[#This Row],[Column56]]=0,"",Table4[Column56])</f>
        <v/>
      </c>
      <c r="BG35" t="str">
        <f>IF(Table4[[#This Row],[Column57]]=0,"",Table4[Column57])</f>
        <v/>
      </c>
      <c r="BH35" t="str">
        <f>IF(Table4[[#This Row],[Column58]]=0,"",Table4[Column58])</f>
        <v/>
      </c>
      <c r="BI35" t="str">
        <f>IF(Table4[[#This Row],[Column59]]=0,"",Table4[Column59])</f>
        <v/>
      </c>
      <c r="BJ35" t="str">
        <f>IF(Table4[[#This Row],[Column60]]=0,"",Table4[Column60])</f>
        <v/>
      </c>
      <c r="BK35" t="str">
        <f>IF(Table4[[#This Row],[Column61]]=0,"",Table4[Column61])</f>
        <v/>
      </c>
      <c r="BL35" t="str">
        <f>IF(Table4[[#This Row],[Column62]]=0,"",Table4[Column62])</f>
        <v/>
      </c>
      <c r="BM35" t="str">
        <f>IF(Table4[[#This Row],[Column63]]=0,"",Table4[Column63])</f>
        <v/>
      </c>
      <c r="BN35" t="str">
        <f>IF(Table4[[#This Row],[Column64]]=0,"",Table4[Column64])</f>
        <v/>
      </c>
      <c r="BO35" t="str">
        <f>IF(Table4[[#This Row],[Column65]]=0,"",Table4[Column65])</f>
        <v/>
      </c>
      <c r="BP35" t="str">
        <f>IF(Table4[[#This Row],[Column66]]=0,"",Table4[Column66])</f>
        <v/>
      </c>
      <c r="BQ35" t="str">
        <f>IF(Table4[[#This Row],[Column67]]=0,"",Table4[Column67])</f>
        <v/>
      </c>
      <c r="BR35" t="str">
        <f>IF(Table4[[#This Row],[Column68]]=0,"",Table4[Column68])</f>
        <v/>
      </c>
      <c r="BS35" t="str">
        <f>IF(Table4[[#This Row],[Column69]]=0,"",Table4[Column69])</f>
        <v/>
      </c>
      <c r="BT35" t="str">
        <f>IF(Table4[[#This Row],[Column70]]=0,"",Table4[Column70])</f>
        <v/>
      </c>
      <c r="BU35" t="str">
        <f>IF(Table4[[#This Row],[Column71]]=0,"",Table4[Column71])</f>
        <v/>
      </c>
      <c r="BV35" t="str">
        <f>IF(Table4[[#This Row],[Column72]]=0,"",Table4[Column72])</f>
        <v/>
      </c>
      <c r="BW35" t="str">
        <f>IF(Table4[[#This Row],[Column73]]=0,"",Table4[Column73])</f>
        <v/>
      </c>
      <c r="BX35" t="str">
        <f>IF(Table4[[#This Row],[Column74]]=0,"",Table4[Column74])</f>
        <v/>
      </c>
      <c r="BY35" t="str">
        <f>IF(Table4[[#This Row],[Column75]]=0,"",Table4[Column75])</f>
        <v/>
      </c>
      <c r="BZ35" t="str">
        <f>IF(Table4[[#This Row],[Column76]]=0,"",Table4[Column76])</f>
        <v/>
      </c>
      <c r="CA35" t="str">
        <f>IF(Table4[[#This Row],[Column77]]=0,"",Table4[Column77])</f>
        <v/>
      </c>
      <c r="CB35" t="str">
        <f>IF(Table4[[#This Row],[Column78]]=0,"",Table4[Column78])</f>
        <v/>
      </c>
      <c r="CC35" t="str">
        <f>IF(Table4[[#This Row],[Column79]]=0,"",Table4[Column79])</f>
        <v/>
      </c>
      <c r="CD35" t="str">
        <f>IF(Table4[[#This Row],[Column80]]=0,"",Table4[Column80])</f>
        <v/>
      </c>
      <c r="CE35" t="str">
        <f>IF(Table4[[#This Row],[Column81]]=0,"",Table4[Column81])</f>
        <v/>
      </c>
      <c r="CF35" t="str">
        <f>IF(Table4[[#This Row],[Column82]]=0,"",Table4[Column82])</f>
        <v/>
      </c>
      <c r="CG35" t="str">
        <f>IF(Table4[[#This Row],[Column83]]=0,"",Table4[Column83])</f>
        <v/>
      </c>
      <c r="CH35" t="str">
        <f>IF(Table4[[#This Row],[Column84]]=0,"",Table4[Column84])</f>
        <v/>
      </c>
      <c r="CI35" t="str">
        <f>IF(Table4[[#This Row],[Column85]]=0,"",Table4[Column85])</f>
        <v/>
      </c>
      <c r="CJ35" t="str">
        <f>IF(Table4[[#This Row],[Column86]]=0,"",Table4[Column86])</f>
        <v/>
      </c>
      <c r="CK35" t="str">
        <f>IF(Table4[[#This Row],[Column87]]=0,"",Table4[Column87])</f>
        <v/>
      </c>
      <c r="CL35" t="str">
        <f>IF(Table4[[#This Row],[Column88]]=0,"",Table4[Column88])</f>
        <v/>
      </c>
      <c r="CM35" t="str">
        <f>IF(Table4[[#This Row],[Column89]]=0,"",Table4[Column89])</f>
        <v/>
      </c>
      <c r="CN35" t="str">
        <f>IF(Table4[[#This Row],[Column90]]=0,"",Table4[Column90])</f>
        <v/>
      </c>
      <c r="CO35" t="str">
        <f>IF(Table4[[#This Row],[Column91]]=0,"",Table4[Column91])</f>
        <v/>
      </c>
      <c r="CP35" t="str">
        <f>IF(Table4[[#This Row],[Column92]]=0,"",Table4[Column92])</f>
        <v/>
      </c>
      <c r="CQ35" t="str">
        <f>IF(Table4[[#This Row],[Column93]]=0,"",Table4[Column93])</f>
        <v/>
      </c>
      <c r="CR35" t="str">
        <f>IF(Table4[[#This Row],[Column94]]=0,"",Table4[Column94])</f>
        <v/>
      </c>
      <c r="CS35" t="str">
        <f>IF(Table4[[#This Row],[Column95]]=0,"",Table4[Column95])</f>
        <v/>
      </c>
      <c r="CT35" t="str">
        <f>IF(Table4[[#This Row],[Column96]]=0,"",Table4[Column96])</f>
        <v/>
      </c>
      <c r="CU35" t="str">
        <f>IF(Table4[[#This Row],[Column97]]=0,"",Table4[Column97])</f>
        <v/>
      </c>
      <c r="CV35" t="str">
        <f>IF(Table4[[#This Row],[Column98]]=0,"",Table4[Column98])</f>
        <v/>
      </c>
      <c r="CW35" t="str">
        <f>IF(Table4[[#This Row],[Column99]]=0,"",Table4[Column99])</f>
        <v/>
      </c>
      <c r="CX35" t="str">
        <f>IF(Table4[[#This Row],[Column100]]=0,"",Table4[Column100])</f>
        <v/>
      </c>
      <c r="CY35" t="str">
        <f>IF(Table4[[#This Row],[Column101]]=0,"",Table4[Column101])</f>
        <v/>
      </c>
      <c r="CZ35" t="str">
        <f>IF(Table4[[#This Row],[Column102]]=0,"",Table4[Column102])</f>
        <v/>
      </c>
      <c r="DA35" t="str">
        <f>IF(Table4[[#This Row],[Column103]]=0,"",Table4[Column103])</f>
        <v/>
      </c>
      <c r="DB35" t="str">
        <f>IF(Table4[[#This Row],[Column104]]=0,"",Table4[Column104])</f>
        <v/>
      </c>
      <c r="DC35" t="str">
        <f>IF(Table4[[#This Row],[Column105]]=0,"",Table4[Column105])</f>
        <v/>
      </c>
      <c r="DD35" t="str">
        <f>IF(Table4[[#This Row],[Column106]]=0,"",Table4[Column106])</f>
        <v/>
      </c>
      <c r="DE35" t="str">
        <f>IF(Table4[[#This Row],[Column107]]=0,"",Table4[Column107])</f>
        <v/>
      </c>
      <c r="DF35" t="str">
        <f>IF(Table4[[#This Row],[Column108]]=0,"",Table4[Column108])</f>
        <v/>
      </c>
      <c r="DG35" t="str">
        <f>IF(Table4[[#This Row],[Column109]]=0,"",Table4[Column109])</f>
        <v/>
      </c>
      <c r="DH35" t="str">
        <f>IF(Table4[[#This Row],[Column110]]=0,"",Table4[Column110])</f>
        <v/>
      </c>
      <c r="DI35" t="str">
        <f>IF(Table4[[#This Row],[Column111]]=0,"",Table4[Column111])</f>
        <v/>
      </c>
      <c r="DJ35" t="str">
        <f>IF(Table4[[#This Row],[Column112]]=0,"",Table4[Column112])</f>
        <v/>
      </c>
      <c r="DK35" t="str">
        <f>IF(Table4[[#This Row],[Column113]]=0,"",Table4[Column113])</f>
        <v/>
      </c>
      <c r="DL35" t="str">
        <f>IF(Table4[[#This Row],[Column114]]=0,"",Table4[Column114])</f>
        <v/>
      </c>
      <c r="DM35" t="str">
        <f>IF(Table4[[#This Row],[Column115]]=0,"",Table4[Column115])</f>
        <v/>
      </c>
      <c r="DN35" t="str">
        <f>IF(Table4[[#This Row],[Column116]]=0,"",Table4[Column116])</f>
        <v/>
      </c>
      <c r="DO35" t="str">
        <f>IF(Table4[[#This Row],[Column117]]=0,"",Table4[Column117])</f>
        <v/>
      </c>
      <c r="DP35" t="str">
        <f>IF(Table4[[#This Row],[Column118]]=0,"",Table4[Column118])</f>
        <v/>
      </c>
      <c r="DQ35" t="str">
        <f>IF(Table4[[#This Row],[Column119]]=0,"",Table4[Column119])</f>
        <v/>
      </c>
      <c r="DR35" t="str">
        <f>IF(Table4[[#This Row],[Column120]]=0,"",Table4[Column120])</f>
        <v/>
      </c>
      <c r="DS35" t="str">
        <f>IF(Table4[[#This Row],[Column121]]=0,"",Table4[Column121])</f>
        <v/>
      </c>
      <c r="DT35" t="str">
        <f>IF(Table4[[#This Row],[Column122]]=0,"",Table4[Column122])</f>
        <v/>
      </c>
      <c r="DU35" t="str">
        <f>IF(Table4[[#This Row],[Column123]]=0,"",Table4[Column123])</f>
        <v/>
      </c>
      <c r="DV35" t="str">
        <f>IF(Table4[[#This Row],[Column124]]=0,"",Table4[Column124])</f>
        <v/>
      </c>
      <c r="DW35" t="str">
        <f>IF(Table4[[#This Row],[Column125]]=0,"",Table4[Column125])</f>
        <v/>
      </c>
      <c r="DX35" t="str">
        <f>IF(Table4[[#This Row],[Column126]]=0,"",Table4[Column126])</f>
        <v/>
      </c>
      <c r="DY35" t="str">
        <f>IF(Table4[[#This Row],[Column127]]=0,"",Table4[Column127])</f>
        <v/>
      </c>
      <c r="DZ35" t="str">
        <f>IF(Table4[[#This Row],[Column128]]=0,"",Table4[Column128])</f>
        <v/>
      </c>
      <c r="EA35" t="str">
        <f>IF(Table4[[#This Row],[Column129]]=0,"",Table4[Column129])</f>
        <v/>
      </c>
      <c r="EB35" t="str">
        <f>IF(Table4[[#This Row],[Column130]]=0,"",Table4[Column130])</f>
        <v/>
      </c>
      <c r="EC35" t="str">
        <f>IF(Table4[[#This Row],[Column131]]=0,"",Table4[Column131])</f>
        <v/>
      </c>
      <c r="ED35" t="str">
        <f>IF(Table4[[#This Row],[Column132]]=0,"",Table4[Column132])</f>
        <v/>
      </c>
      <c r="EE35" t="str">
        <f>IF(Table4[[#This Row],[Column133]]=0,"",Table4[Column133])</f>
        <v/>
      </c>
      <c r="EF35" t="str">
        <f>IF(Table4[[#This Row],[Column134]]=0,"",Table4[Column134])</f>
        <v/>
      </c>
      <c r="EG35" t="str">
        <f>IF(Table4[[#This Row],[Column135]]=0,"",Table4[Column135])</f>
        <v/>
      </c>
      <c r="EH35" t="str">
        <f>IF(Table4[[#This Row],[Column136]]=0,"",Table4[Column136])</f>
        <v/>
      </c>
      <c r="EI35" t="str">
        <f>IF(Table4[[#This Row],[Column137]]=0,"",Table4[Column137])</f>
        <v/>
      </c>
      <c r="EJ35" t="str">
        <f>IF(Table4[[#This Row],[Column138]]=0,"",Table4[Column138])</f>
        <v/>
      </c>
      <c r="EK35" t="str">
        <f>IF(Table4[[#This Row],[Column139]]=0,"",Table4[Column139])</f>
        <v/>
      </c>
      <c r="EL35" t="str">
        <f>IF(Table4[[#This Row],[Column140]]=0,"",Table4[Column140])</f>
        <v/>
      </c>
      <c r="EM35" t="str">
        <f>IF(Table4[[#This Row],[Column141]]=0,"",Table4[Column141])</f>
        <v/>
      </c>
      <c r="EN35" t="str">
        <f>IF(Table4[[#This Row],[Column142]]=0,"",Table4[Column142])</f>
        <v/>
      </c>
      <c r="EO35" t="str">
        <f>IF(Table4[[#This Row],[Column143]]=0,"",Table4[Column143])</f>
        <v/>
      </c>
      <c r="EP35" t="str">
        <f>IF(Table4[[#This Row],[Column144]]=0,"",Table4[Column144])</f>
        <v/>
      </c>
      <c r="EQ35" t="str">
        <f>IF(Table4[[#This Row],[Column145]]=0,"",Table4[Column145])</f>
        <v/>
      </c>
      <c r="ER35" t="str">
        <f>IF(Table4[[#This Row],[Column146]]=0,"",Table4[Column146])</f>
        <v/>
      </c>
      <c r="ES35" t="str">
        <f>IF(Table4[[#This Row],[Column147]]=0,"",Table4[Column147])</f>
        <v/>
      </c>
      <c r="ET35" t="str">
        <f>IF(Table4[[#This Row],[Column148]]=0,"",Table4[Column148])</f>
        <v/>
      </c>
      <c r="EU35" t="str">
        <f>IF(Table4[[#This Row],[Column149]]=0,"",Table4[Column149])</f>
        <v/>
      </c>
      <c r="EV35" t="str">
        <f>IF(Table4[[#This Row],[Column150]]=0,"",Table4[Column150])</f>
        <v/>
      </c>
      <c r="EW35" t="str">
        <f>IF(Table4[[#This Row],[Column151]]=0,"",Table4[Column151])</f>
        <v/>
      </c>
      <c r="EX35" t="str">
        <f>IF(Table4[[#This Row],[Column152]]=0,"",Table4[Column152])</f>
        <v/>
      </c>
      <c r="EY35" t="str">
        <f>IF(Table4[[#This Row],[Column153]]=0,"",Table4[Column153])</f>
        <v/>
      </c>
      <c r="EZ35" t="str">
        <f>IF(Table4[[#This Row],[Column154]]=0,"",Table4[Column154])</f>
        <v/>
      </c>
      <c r="FA35" t="str">
        <f>IF(Table4[[#This Row],[Column155]]=0,"",Table4[Column155])</f>
        <v/>
      </c>
      <c r="FB35" t="str">
        <f>IF(Table4[[#This Row],[Column156]]=0,"",Table4[Column156])</f>
        <v/>
      </c>
      <c r="FC35" t="str">
        <f>IF(Table4[[#This Row],[Column157]]=0,"",Table4[Column157])</f>
        <v/>
      </c>
      <c r="FD35" t="str">
        <f>IF(Table4[[#This Row],[Column158]]=0,"",Table4[Column158])</f>
        <v/>
      </c>
      <c r="FE35" t="str">
        <f>IF(Table4[[#This Row],[Column159]]=0,"",Table4[Column159])</f>
        <v/>
      </c>
      <c r="FF35" t="str">
        <f>IF(Table4[[#This Row],[Column160]]=0,"",Table4[Column160])</f>
        <v/>
      </c>
      <c r="FG35" t="str">
        <f>IF(Table4[[#This Row],[Column161]]=0,"",Table4[Column161])</f>
        <v/>
      </c>
      <c r="FH35" t="str">
        <f>IF(Table4[[#This Row],[Column162]]=0,"",Table4[Column162])</f>
        <v/>
      </c>
      <c r="FI35" t="str">
        <f>IF(Table4[[#This Row],[Column163]]=0,"",Table4[Column163])</f>
        <v/>
      </c>
      <c r="FJ35" t="str">
        <f>IF(Table4[[#This Row],[Column164]]=0,"",Table4[Column164])</f>
        <v/>
      </c>
      <c r="FK35" t="str">
        <f>IF(Table4[[#This Row],[Column165]]=0,"",Table4[Column165])</f>
        <v/>
      </c>
      <c r="FL35" t="str">
        <f>IF(Table4[[#This Row],[Column166]]=0,"",Table4[Column166])</f>
        <v/>
      </c>
      <c r="FM35" t="str">
        <f>IF(Table4[[#This Row],[Column167]]=0,"",Table4[Column167])</f>
        <v/>
      </c>
      <c r="FN35" t="str">
        <f>IF(Table4[[#This Row],[Column168]]=0,"",Table4[Column168])</f>
        <v/>
      </c>
      <c r="FO35" t="str">
        <f>IF(Table4[[#This Row],[Column169]]=0,"",Table4[Column169])</f>
        <v/>
      </c>
      <c r="FP35" t="str">
        <f>IF(Table4[[#This Row],[Column170]]=0,"",Table4[Column170])</f>
        <v/>
      </c>
      <c r="FQ35" t="str">
        <f>IF(Table4[[#This Row],[Column171]]=0,"",Table4[Column171])</f>
        <v/>
      </c>
      <c r="FR35" t="str">
        <f>IF(Table4[[#This Row],[Column172]]=0,"",Table4[Column172])</f>
        <v/>
      </c>
      <c r="FS35" t="str">
        <f>IF(Table4[[#This Row],[Column173]]=0,"",Table4[Column173])</f>
        <v/>
      </c>
      <c r="FT35" t="str">
        <f>IF(Table4[[#This Row],[Column174]]=0,"",Table4[Column174])</f>
        <v/>
      </c>
      <c r="FU35" t="str">
        <f>IF(Table4[[#This Row],[Column175]]=0,"",Table4[Column175])</f>
        <v/>
      </c>
      <c r="FV35" t="str">
        <f>IF(Table4[[#This Row],[Column176]]=0,"",Table4[Column176])</f>
        <v/>
      </c>
      <c r="FW35" t="str">
        <f>IF(Table4[[#This Row],[Column177]]=0,"",Table4[Column177])</f>
        <v/>
      </c>
      <c r="FX35" t="str">
        <f>IF(Table4[[#This Row],[Column178]]=0,"",Table4[Column178])</f>
        <v/>
      </c>
      <c r="FY35" t="str">
        <f>IF(Table4[[#This Row],[Column179]]=0,"",Table4[Column179])</f>
        <v/>
      </c>
      <c r="FZ35" t="str">
        <f>IF(Table4[[#This Row],[Column180]]=0,"",Table4[Column180])</f>
        <v/>
      </c>
      <c r="GA35" t="str">
        <f>IF(Table4[[#This Row],[Column181]]=0,"",Table4[Column181])</f>
        <v/>
      </c>
      <c r="GB35" t="str">
        <f>IF(Table4[[#This Row],[Column182]]=0,"",Table4[Column182])</f>
        <v/>
      </c>
      <c r="GC35" t="str">
        <f>IF(Table4[[#This Row],[Column183]]=0,"",Table4[Column183])</f>
        <v/>
      </c>
      <c r="GD35" t="str">
        <f>IF(Table4[[#This Row],[Column184]]=0,"",Table4[Column184])</f>
        <v/>
      </c>
      <c r="GE35" t="str">
        <f>IF(Table4[[#This Row],[Column185]]=0,"",Table4[Column185])</f>
        <v/>
      </c>
      <c r="GF35" t="str">
        <f>IF(Table4[[#This Row],[Column186]]=0,"",Table4[Column186])</f>
        <v/>
      </c>
      <c r="GG35" t="str">
        <f>IF(Table4[[#This Row],[Column187]]=0,"",Table4[Column187])</f>
        <v/>
      </c>
      <c r="GH35" t="str">
        <f>IF(Table4[[#This Row],[Column188]]=0,"",Table4[Column188])</f>
        <v/>
      </c>
      <c r="GI35" t="str">
        <f>IF(Table4[[#This Row],[Column189]]=0,"",Table4[Column189])</f>
        <v/>
      </c>
      <c r="GJ35" t="str">
        <f>IF(Table4[[#This Row],[Column190]]=0,"",Table4[Column190])</f>
        <v/>
      </c>
      <c r="GK35" t="str">
        <f>IF(Table4[[#This Row],[Column191]]=0,"",Table4[Column191])</f>
        <v/>
      </c>
      <c r="GL35" t="str">
        <f>IF(Table4[[#This Row],[Column192]]=0,"",Table4[Column192])</f>
        <v/>
      </c>
      <c r="GM35" t="str">
        <f>IF(Table4[[#This Row],[Column193]]=0,"",Table4[Column193])</f>
        <v/>
      </c>
      <c r="GN35" t="str">
        <f>IF(Table4[[#This Row],[Column194]]=0,"",Table4[Column194])</f>
        <v/>
      </c>
      <c r="GO35" t="str">
        <f>IF(Table4[[#This Row],[Column195]]=0,"",Table4[Column195])</f>
        <v/>
      </c>
      <c r="GP35" t="str">
        <f>IF(Table4[[#This Row],[Column196]]=0,"",Table4[Column196])</f>
        <v/>
      </c>
      <c r="GQ35" t="str">
        <f>IF(Table4[[#This Row],[Column197]]=0,"",Table4[Column197])</f>
        <v/>
      </c>
      <c r="GR35" t="str">
        <f>IF(Table4[[#This Row],[Column198]]=0,"",Table4[Column198])</f>
        <v/>
      </c>
      <c r="GS35" t="str">
        <f>IF(Table4[[#This Row],[Column199]]=0,"",Table4[Column199])</f>
        <v/>
      </c>
      <c r="GT35" t="str">
        <f>IF(Table4[[#This Row],[Column200]]=0,"",Table4[Column200])</f>
        <v/>
      </c>
      <c r="GU35" t="str">
        <f>IF(Table4[[#This Row],[Column201]]=0,"",Table4[Column201])</f>
        <v/>
      </c>
      <c r="GV35" t="str">
        <f>IF(Table4[[#This Row],[Column202]]=0,"",Table4[Column202])</f>
        <v/>
      </c>
      <c r="GW35" t="str">
        <f>IF(Table4[[#This Row],[Column203]]=0,"",Table4[Column203])</f>
        <v/>
      </c>
      <c r="GX35" t="str">
        <f>IF(Table4[[#This Row],[Conversions]]=0,"",Table4[Conversions])</f>
        <v/>
      </c>
      <c r="GY35" s="2" t="e">
        <f>Table434[[#This Row],[Conversions]]*B$2</f>
        <v>#VALUE!</v>
      </c>
      <c r="GZ35">
        <f>SUM(COUNTIF(Table434[[#This Row],[Path]:[Column203]],{"*e*","social"}))</f>
        <v>0</v>
      </c>
      <c r="HA35" t="e">
        <f t="array" ref="HA35">IF(LOOKUP(REPT("Z",255),IF(B35:GW35&lt;&gt;"",B35:GW35),B35:GW35)=A$2,1,0)</f>
        <v>#N/A</v>
      </c>
      <c r="HB35" t="e">
        <f t="array" ref="HB35">IF(LOOKUP(REPT("Z",255),IF(B35:GW35&lt;&gt;"",B35:GW35),B35:GW35)=A$3,1,0)</f>
        <v>#N/A</v>
      </c>
      <c r="HC35" t="e">
        <f t="array" ref="HC35">IF(LOOKUP(REPT("Z",255),IF(B35:GW35&lt;&gt;"",B35:GW35),B35:GW35)=A$4,1,0)</f>
        <v>#N/A</v>
      </c>
      <c r="HD35" t="e">
        <f t="array" ref="HD35">IF(LOOKUP(REPT("Z",255),IF(B35:GW35&lt;&gt;"",B35:GW35),B35:GW35)=A$5,1,0)</f>
        <v>#N/A</v>
      </c>
      <c r="HE35" t="e">
        <f t="array" ref="HE35">IF(LOOKUP(REPT("Z",255),IF(B35:GW35&lt;&gt;"",B35:GW35),B35:GW35)=A$6,1,0)</f>
        <v>#N/A</v>
      </c>
      <c r="HF35" t="e">
        <f t="array" ref="HF35">IF(LOOKUP(REPT("Z",255),IF(B35:GW35&lt;&gt;"",B35:GW35),B35:GW35)=A$7,1,0)</f>
        <v>#N/A</v>
      </c>
      <c r="HG35" s="1">
        <f>COUNTIF(Table434[[#This Row],[Path]:[Column203]],A$2)</f>
        <v>0</v>
      </c>
      <c r="HH35" s="1">
        <f>COUNTIF(Table434[[#This Row],[Path]:[Column203]],A$3)</f>
        <v>0</v>
      </c>
      <c r="HI35" s="1">
        <f>COUNTIF(Table434[[#This Row],[Path]:[Column203]],A$4)</f>
        <v>0</v>
      </c>
      <c r="HJ35" s="5">
        <f>COUNTIF(Table434[[#This Row],[Path]:[Column203]],A$5)</f>
        <v>0</v>
      </c>
      <c r="HK35" s="5">
        <f>COUNTIF(Table434[[#This Row],[Path]:[Column203]],A$6)</f>
        <v>0</v>
      </c>
      <c r="HL35" s="5">
        <f>COUNTIF(Table434[[#This Row],[Path]:[Column203]],A$7)</f>
        <v>0</v>
      </c>
      <c r="HM35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35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35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35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35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35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35" s="4" t="e">
        <f>Table434[[#This Row],[IncrementalOrganic Attribution Ratio]]*Table434[[#This Row],[Total Revenue]]</f>
        <v>#VALUE!</v>
      </c>
      <c r="HT35" s="4" t="e">
        <f>Table434[[#This Row],[BrandIntention Attribution Ratio]]*Table434[[#This Row],[Total Revenue]]</f>
        <v>#VALUE!</v>
      </c>
      <c r="HU35" s="4" t="e">
        <f>Table434[[#This Row],[Incrementalcpc Attribution Ratio]]*Table434[[#This Row],[Total Revenue]]</f>
        <v>#VALUE!</v>
      </c>
      <c r="HV35" s="4" t="e">
        <f>Table434[[#This Row],[Feeds Attribution Ratio]]*Table434[[#This Row],[Total Revenue]]</f>
        <v>#VALUE!</v>
      </c>
      <c r="HW35" s="4" t="e">
        <f>Table434[[#This Row],[Referrals Attribution Ratio]]*Table434[[#This Row],[Total Revenue]]</f>
        <v>#VALUE!</v>
      </c>
      <c r="HX35" s="4" t="e">
        <f>Table434[[#This Row],[Social Attribution Ratio]]*Table434[[#This Row],[Total Revenue]]</f>
        <v>#VALUE!</v>
      </c>
      <c r="HY35" s="18">
        <f>SUM(Table434[[#This Row],[IncrementalOrganic Attribution Ratio]:[Social Attribution Ratio]])</f>
        <v>0</v>
      </c>
    </row>
    <row r="36" spans="2:233" x14ac:dyDescent="0.25">
      <c r="B36" t="str">
        <f>IF(Table4[[#This Row],[Path]]=0,"",Table4[Path])</f>
        <v/>
      </c>
      <c r="C36" t="str">
        <f>IF(Table4[[#This Row],[Column1]]=0,"",Table4[Column1])</f>
        <v/>
      </c>
      <c r="D36" t="str">
        <f>IF(Table4[[#This Row],[Column2]]=0,"",Table4[Column2])</f>
        <v/>
      </c>
      <c r="E36" t="str">
        <f>IF(Table4[[#This Row],[Column3]]=0,"",Table4[Column3])</f>
        <v/>
      </c>
      <c r="F36" t="str">
        <f>IF(Table4[[#This Row],[Column4]]=0,"",Table4[Column4])</f>
        <v/>
      </c>
      <c r="G36" t="str">
        <f>IF(Table4[[#This Row],[Column5]]=0,"",Table4[Column5])</f>
        <v/>
      </c>
      <c r="H36" t="str">
        <f>IF(Table4[[#This Row],[Column6]]=0,"",Table4[Column6])</f>
        <v/>
      </c>
      <c r="I36" t="str">
        <f>IF(Table4[[#This Row],[Column7]]=0,"",Table4[Column7])</f>
        <v/>
      </c>
      <c r="J36" t="str">
        <f>IF(Table4[[#This Row],[Column8]]=0,"",Table4[Column8])</f>
        <v/>
      </c>
      <c r="K36" t="str">
        <f>IF(Table4[[#This Row],[Column9]]=0,"",Table4[Column9])</f>
        <v/>
      </c>
      <c r="L36" t="str">
        <f>IF(Table4[[#This Row],[Column10]]=0,"",Table4[Column10])</f>
        <v/>
      </c>
      <c r="M36" t="str">
        <f>IF(Table4[[#This Row],[Column11]]=0,"",Table4[Column11])</f>
        <v/>
      </c>
      <c r="N36" t="str">
        <f>IF(Table4[[#This Row],[Column12]]=0,"",Table4[Column12])</f>
        <v/>
      </c>
      <c r="O36" t="str">
        <f>IF(Table4[[#This Row],[Column13]]=0,"",Table4[Column13])</f>
        <v/>
      </c>
      <c r="P36" t="str">
        <f>IF(Table4[[#This Row],[Column14]]=0,"",Table4[Column14])</f>
        <v/>
      </c>
      <c r="Q36" t="str">
        <f>IF(Table4[[#This Row],[Column15]]=0,"",Table4[Column15])</f>
        <v/>
      </c>
      <c r="R36" t="str">
        <f>IF(Table4[[#This Row],[Column16]]=0,"",Table4[Column16])</f>
        <v/>
      </c>
      <c r="S36" t="str">
        <f>IF(Table4[[#This Row],[Column17]]=0,"",Table4[Column17])</f>
        <v/>
      </c>
      <c r="T36" t="str">
        <f>IF(Table4[[#This Row],[Column18]]=0,"",Table4[Column18])</f>
        <v/>
      </c>
      <c r="U36" t="str">
        <f>IF(Table4[[#This Row],[Column19]]=0,"",Table4[Column19])</f>
        <v/>
      </c>
      <c r="V36" t="str">
        <f>IF(Table4[[#This Row],[Column20]]=0,"",Table4[Column20])</f>
        <v/>
      </c>
      <c r="W36" t="str">
        <f>IF(Table4[[#This Row],[Column21]]=0,"",Table4[Column21])</f>
        <v/>
      </c>
      <c r="X36" t="str">
        <f>IF(Table4[[#This Row],[Column22]]=0,"",Table4[Column22])</f>
        <v/>
      </c>
      <c r="Y36" t="str">
        <f>IF(Table4[[#This Row],[Column23]]=0,"",Table4[Column23])</f>
        <v/>
      </c>
      <c r="Z36" t="str">
        <f>IF(Table4[[#This Row],[Column24]]=0,"",Table4[Column24])</f>
        <v/>
      </c>
      <c r="AA36" t="str">
        <f>IF(Table4[[#This Row],[Column25]]=0,"",Table4[Column25])</f>
        <v/>
      </c>
      <c r="AB36" t="str">
        <f>IF(Table4[[#This Row],[Column26]]=0,"",Table4[Column26])</f>
        <v/>
      </c>
      <c r="AC36" t="str">
        <f>IF(Table4[[#This Row],[Column27]]=0,"",Table4[Column27])</f>
        <v/>
      </c>
      <c r="AD36" t="str">
        <f>IF(Table4[[#This Row],[Column28]]=0,"",Table4[Column28])</f>
        <v/>
      </c>
      <c r="AE36" t="str">
        <f>IF(Table4[[#This Row],[Column29]]=0,"",Table4[Column29])</f>
        <v/>
      </c>
      <c r="AF36" t="str">
        <f>IF(Table4[[#This Row],[Column30]]=0,"",Table4[Column30])</f>
        <v/>
      </c>
      <c r="AG36" t="str">
        <f>IF(Table4[[#This Row],[Column31]]=0,"",Table4[Column31])</f>
        <v/>
      </c>
      <c r="AH36" t="str">
        <f>IF(Table4[[#This Row],[Column32]]=0,"",Table4[Column32])</f>
        <v/>
      </c>
      <c r="AI36" t="str">
        <f>IF(Table4[[#This Row],[Column33]]=0,"",Table4[Column33])</f>
        <v/>
      </c>
      <c r="AJ36" t="str">
        <f>IF(Table4[[#This Row],[Column34]]=0,"",Table4[Column34])</f>
        <v/>
      </c>
      <c r="AK36" t="str">
        <f>IF(Table4[[#This Row],[Column35]]=0,"",Table4[Column35])</f>
        <v/>
      </c>
      <c r="AL36" t="str">
        <f>IF(Table4[[#This Row],[Column36]]=0,"",Table4[Column36])</f>
        <v/>
      </c>
      <c r="AM36" t="str">
        <f>IF(Table4[[#This Row],[Column37]]=0,"",Table4[Column37])</f>
        <v/>
      </c>
      <c r="AN36" t="str">
        <f>IF(Table4[[#This Row],[Column38]]=0,"",Table4[Column38])</f>
        <v/>
      </c>
      <c r="AO36" t="str">
        <f>IF(Table4[[#This Row],[Column39]]=0,"",Table4[Column39])</f>
        <v/>
      </c>
      <c r="AP36" t="str">
        <f>IF(Table4[[#This Row],[Column40]]=0,"",Table4[Column40])</f>
        <v/>
      </c>
      <c r="AQ36" t="str">
        <f>IF(Table4[[#This Row],[Column41]]=0,"",Table4[Column41])</f>
        <v/>
      </c>
      <c r="AR36" t="str">
        <f>IF(Table4[[#This Row],[Column42]]=0,"",Table4[Column42])</f>
        <v/>
      </c>
      <c r="AS36" t="str">
        <f>IF(Table4[[#This Row],[Column43]]=0,"",Table4[Column43])</f>
        <v/>
      </c>
      <c r="AT36" t="str">
        <f>IF(Table4[[#This Row],[Column44]]=0,"",Table4[Column44])</f>
        <v/>
      </c>
      <c r="AU36" t="str">
        <f>IF(Table4[[#This Row],[Column45]]=0,"",Table4[Column45])</f>
        <v/>
      </c>
      <c r="AV36" t="str">
        <f>IF(Table4[[#This Row],[Column46]]=0,"",Table4[Column46])</f>
        <v/>
      </c>
      <c r="AW36" t="str">
        <f>IF(Table4[[#This Row],[Column47]]=0,"",Table4[Column47])</f>
        <v/>
      </c>
      <c r="AX36" t="str">
        <f>IF(Table4[[#This Row],[Column48]]=0,"",Table4[Column48])</f>
        <v/>
      </c>
      <c r="AY36" t="str">
        <f>IF(Table4[[#This Row],[Column49]]=0,"",Table4[Column49])</f>
        <v/>
      </c>
      <c r="AZ36" t="str">
        <f>IF(Table4[[#This Row],[Column50]]=0,"",Table4[Column50])</f>
        <v/>
      </c>
      <c r="BA36" t="str">
        <f>IF(Table4[[#This Row],[Column51]]=0,"",Table4[Column51])</f>
        <v/>
      </c>
      <c r="BB36" t="str">
        <f>IF(Table4[[#This Row],[Column52]]=0,"",Table4[Column52])</f>
        <v/>
      </c>
      <c r="BC36" t="str">
        <f>IF(Table4[[#This Row],[Column53]]=0,"",Table4[Column53])</f>
        <v/>
      </c>
      <c r="BD36" t="str">
        <f>IF(Table4[[#This Row],[Column54]]=0,"",Table4[Column54])</f>
        <v/>
      </c>
      <c r="BE36" t="str">
        <f>IF(Table4[[#This Row],[Column55]]=0,"",Table4[Column55])</f>
        <v/>
      </c>
      <c r="BF36" t="str">
        <f>IF(Table4[[#This Row],[Column56]]=0,"",Table4[Column56])</f>
        <v/>
      </c>
      <c r="BG36" t="str">
        <f>IF(Table4[[#This Row],[Column57]]=0,"",Table4[Column57])</f>
        <v/>
      </c>
      <c r="BH36" t="str">
        <f>IF(Table4[[#This Row],[Column58]]=0,"",Table4[Column58])</f>
        <v/>
      </c>
      <c r="BI36" t="str">
        <f>IF(Table4[[#This Row],[Column59]]=0,"",Table4[Column59])</f>
        <v/>
      </c>
      <c r="BJ36" t="str">
        <f>IF(Table4[[#This Row],[Column60]]=0,"",Table4[Column60])</f>
        <v/>
      </c>
      <c r="BK36" t="str">
        <f>IF(Table4[[#This Row],[Column61]]=0,"",Table4[Column61])</f>
        <v/>
      </c>
      <c r="BL36" t="str">
        <f>IF(Table4[[#This Row],[Column62]]=0,"",Table4[Column62])</f>
        <v/>
      </c>
      <c r="BM36" t="str">
        <f>IF(Table4[[#This Row],[Column63]]=0,"",Table4[Column63])</f>
        <v/>
      </c>
      <c r="BN36" t="str">
        <f>IF(Table4[[#This Row],[Column64]]=0,"",Table4[Column64])</f>
        <v/>
      </c>
      <c r="BO36" t="str">
        <f>IF(Table4[[#This Row],[Column65]]=0,"",Table4[Column65])</f>
        <v/>
      </c>
      <c r="BP36" t="str">
        <f>IF(Table4[[#This Row],[Column66]]=0,"",Table4[Column66])</f>
        <v/>
      </c>
      <c r="BQ36" t="str">
        <f>IF(Table4[[#This Row],[Column67]]=0,"",Table4[Column67])</f>
        <v/>
      </c>
      <c r="BR36" t="str">
        <f>IF(Table4[[#This Row],[Column68]]=0,"",Table4[Column68])</f>
        <v/>
      </c>
      <c r="BS36" t="str">
        <f>IF(Table4[[#This Row],[Column69]]=0,"",Table4[Column69])</f>
        <v/>
      </c>
      <c r="BT36" t="str">
        <f>IF(Table4[[#This Row],[Column70]]=0,"",Table4[Column70])</f>
        <v/>
      </c>
      <c r="BU36" t="str">
        <f>IF(Table4[[#This Row],[Column71]]=0,"",Table4[Column71])</f>
        <v/>
      </c>
      <c r="BV36" t="str">
        <f>IF(Table4[[#This Row],[Column72]]=0,"",Table4[Column72])</f>
        <v/>
      </c>
      <c r="BW36" t="str">
        <f>IF(Table4[[#This Row],[Column73]]=0,"",Table4[Column73])</f>
        <v/>
      </c>
      <c r="BX36" t="str">
        <f>IF(Table4[[#This Row],[Column74]]=0,"",Table4[Column74])</f>
        <v/>
      </c>
      <c r="BY36" t="str">
        <f>IF(Table4[[#This Row],[Column75]]=0,"",Table4[Column75])</f>
        <v/>
      </c>
      <c r="BZ36" t="str">
        <f>IF(Table4[[#This Row],[Column76]]=0,"",Table4[Column76])</f>
        <v/>
      </c>
      <c r="CA36" t="str">
        <f>IF(Table4[[#This Row],[Column77]]=0,"",Table4[Column77])</f>
        <v/>
      </c>
      <c r="CB36" t="str">
        <f>IF(Table4[[#This Row],[Column78]]=0,"",Table4[Column78])</f>
        <v/>
      </c>
      <c r="CC36" t="str">
        <f>IF(Table4[[#This Row],[Column79]]=0,"",Table4[Column79])</f>
        <v/>
      </c>
      <c r="CD36" t="str">
        <f>IF(Table4[[#This Row],[Column80]]=0,"",Table4[Column80])</f>
        <v/>
      </c>
      <c r="CE36" t="str">
        <f>IF(Table4[[#This Row],[Column81]]=0,"",Table4[Column81])</f>
        <v/>
      </c>
      <c r="CF36" t="str">
        <f>IF(Table4[[#This Row],[Column82]]=0,"",Table4[Column82])</f>
        <v/>
      </c>
      <c r="CG36" t="str">
        <f>IF(Table4[[#This Row],[Column83]]=0,"",Table4[Column83])</f>
        <v/>
      </c>
      <c r="CH36" t="str">
        <f>IF(Table4[[#This Row],[Column84]]=0,"",Table4[Column84])</f>
        <v/>
      </c>
      <c r="CI36" t="str">
        <f>IF(Table4[[#This Row],[Column85]]=0,"",Table4[Column85])</f>
        <v/>
      </c>
      <c r="CJ36" t="str">
        <f>IF(Table4[[#This Row],[Column86]]=0,"",Table4[Column86])</f>
        <v/>
      </c>
      <c r="CK36" t="str">
        <f>IF(Table4[[#This Row],[Column87]]=0,"",Table4[Column87])</f>
        <v/>
      </c>
      <c r="CL36" t="str">
        <f>IF(Table4[[#This Row],[Column88]]=0,"",Table4[Column88])</f>
        <v/>
      </c>
      <c r="CM36" t="str">
        <f>IF(Table4[[#This Row],[Column89]]=0,"",Table4[Column89])</f>
        <v/>
      </c>
      <c r="CN36" t="str">
        <f>IF(Table4[[#This Row],[Column90]]=0,"",Table4[Column90])</f>
        <v/>
      </c>
      <c r="CO36" t="str">
        <f>IF(Table4[[#This Row],[Column91]]=0,"",Table4[Column91])</f>
        <v/>
      </c>
      <c r="CP36" t="str">
        <f>IF(Table4[[#This Row],[Column92]]=0,"",Table4[Column92])</f>
        <v/>
      </c>
      <c r="CQ36" t="str">
        <f>IF(Table4[[#This Row],[Column93]]=0,"",Table4[Column93])</f>
        <v/>
      </c>
      <c r="CR36" t="str">
        <f>IF(Table4[[#This Row],[Column94]]=0,"",Table4[Column94])</f>
        <v/>
      </c>
      <c r="CS36" t="str">
        <f>IF(Table4[[#This Row],[Column95]]=0,"",Table4[Column95])</f>
        <v/>
      </c>
      <c r="CT36" t="str">
        <f>IF(Table4[[#This Row],[Column96]]=0,"",Table4[Column96])</f>
        <v/>
      </c>
      <c r="CU36" t="str">
        <f>IF(Table4[[#This Row],[Column97]]=0,"",Table4[Column97])</f>
        <v/>
      </c>
      <c r="CV36" t="str">
        <f>IF(Table4[[#This Row],[Column98]]=0,"",Table4[Column98])</f>
        <v/>
      </c>
      <c r="CW36" t="str">
        <f>IF(Table4[[#This Row],[Column99]]=0,"",Table4[Column99])</f>
        <v/>
      </c>
      <c r="CX36" t="str">
        <f>IF(Table4[[#This Row],[Column100]]=0,"",Table4[Column100])</f>
        <v/>
      </c>
      <c r="CY36" t="str">
        <f>IF(Table4[[#This Row],[Column101]]=0,"",Table4[Column101])</f>
        <v/>
      </c>
      <c r="CZ36" t="str">
        <f>IF(Table4[[#This Row],[Column102]]=0,"",Table4[Column102])</f>
        <v/>
      </c>
      <c r="DA36" t="str">
        <f>IF(Table4[[#This Row],[Column103]]=0,"",Table4[Column103])</f>
        <v/>
      </c>
      <c r="DB36" t="str">
        <f>IF(Table4[[#This Row],[Column104]]=0,"",Table4[Column104])</f>
        <v/>
      </c>
      <c r="DC36" t="str">
        <f>IF(Table4[[#This Row],[Column105]]=0,"",Table4[Column105])</f>
        <v/>
      </c>
      <c r="DD36" t="str">
        <f>IF(Table4[[#This Row],[Column106]]=0,"",Table4[Column106])</f>
        <v/>
      </c>
      <c r="DE36" t="str">
        <f>IF(Table4[[#This Row],[Column107]]=0,"",Table4[Column107])</f>
        <v/>
      </c>
      <c r="DF36" t="str">
        <f>IF(Table4[[#This Row],[Column108]]=0,"",Table4[Column108])</f>
        <v/>
      </c>
      <c r="DG36" t="str">
        <f>IF(Table4[[#This Row],[Column109]]=0,"",Table4[Column109])</f>
        <v/>
      </c>
      <c r="DH36" t="str">
        <f>IF(Table4[[#This Row],[Column110]]=0,"",Table4[Column110])</f>
        <v/>
      </c>
      <c r="DI36" t="str">
        <f>IF(Table4[[#This Row],[Column111]]=0,"",Table4[Column111])</f>
        <v/>
      </c>
      <c r="DJ36" t="str">
        <f>IF(Table4[[#This Row],[Column112]]=0,"",Table4[Column112])</f>
        <v/>
      </c>
      <c r="DK36" t="str">
        <f>IF(Table4[[#This Row],[Column113]]=0,"",Table4[Column113])</f>
        <v/>
      </c>
      <c r="DL36" t="str">
        <f>IF(Table4[[#This Row],[Column114]]=0,"",Table4[Column114])</f>
        <v/>
      </c>
      <c r="DM36" t="str">
        <f>IF(Table4[[#This Row],[Column115]]=0,"",Table4[Column115])</f>
        <v/>
      </c>
      <c r="DN36" t="str">
        <f>IF(Table4[[#This Row],[Column116]]=0,"",Table4[Column116])</f>
        <v/>
      </c>
      <c r="DO36" t="str">
        <f>IF(Table4[[#This Row],[Column117]]=0,"",Table4[Column117])</f>
        <v/>
      </c>
      <c r="DP36" t="str">
        <f>IF(Table4[[#This Row],[Column118]]=0,"",Table4[Column118])</f>
        <v/>
      </c>
      <c r="DQ36" t="str">
        <f>IF(Table4[[#This Row],[Column119]]=0,"",Table4[Column119])</f>
        <v/>
      </c>
      <c r="DR36" t="str">
        <f>IF(Table4[[#This Row],[Column120]]=0,"",Table4[Column120])</f>
        <v/>
      </c>
      <c r="DS36" t="str">
        <f>IF(Table4[[#This Row],[Column121]]=0,"",Table4[Column121])</f>
        <v/>
      </c>
      <c r="DT36" t="str">
        <f>IF(Table4[[#This Row],[Column122]]=0,"",Table4[Column122])</f>
        <v/>
      </c>
      <c r="DU36" t="str">
        <f>IF(Table4[[#This Row],[Column123]]=0,"",Table4[Column123])</f>
        <v/>
      </c>
      <c r="DV36" t="str">
        <f>IF(Table4[[#This Row],[Column124]]=0,"",Table4[Column124])</f>
        <v/>
      </c>
      <c r="DW36" t="str">
        <f>IF(Table4[[#This Row],[Column125]]=0,"",Table4[Column125])</f>
        <v/>
      </c>
      <c r="DX36" t="str">
        <f>IF(Table4[[#This Row],[Column126]]=0,"",Table4[Column126])</f>
        <v/>
      </c>
      <c r="DY36" t="str">
        <f>IF(Table4[[#This Row],[Column127]]=0,"",Table4[Column127])</f>
        <v/>
      </c>
      <c r="DZ36" t="str">
        <f>IF(Table4[[#This Row],[Column128]]=0,"",Table4[Column128])</f>
        <v/>
      </c>
      <c r="EA36" t="str">
        <f>IF(Table4[[#This Row],[Column129]]=0,"",Table4[Column129])</f>
        <v/>
      </c>
      <c r="EB36" t="str">
        <f>IF(Table4[[#This Row],[Column130]]=0,"",Table4[Column130])</f>
        <v/>
      </c>
      <c r="EC36" t="str">
        <f>IF(Table4[[#This Row],[Column131]]=0,"",Table4[Column131])</f>
        <v/>
      </c>
      <c r="ED36" t="str">
        <f>IF(Table4[[#This Row],[Column132]]=0,"",Table4[Column132])</f>
        <v/>
      </c>
      <c r="EE36" t="str">
        <f>IF(Table4[[#This Row],[Column133]]=0,"",Table4[Column133])</f>
        <v/>
      </c>
      <c r="EF36" t="str">
        <f>IF(Table4[[#This Row],[Column134]]=0,"",Table4[Column134])</f>
        <v/>
      </c>
      <c r="EG36" t="str">
        <f>IF(Table4[[#This Row],[Column135]]=0,"",Table4[Column135])</f>
        <v/>
      </c>
      <c r="EH36" t="str">
        <f>IF(Table4[[#This Row],[Column136]]=0,"",Table4[Column136])</f>
        <v/>
      </c>
      <c r="EI36" t="str">
        <f>IF(Table4[[#This Row],[Column137]]=0,"",Table4[Column137])</f>
        <v/>
      </c>
      <c r="EJ36" t="str">
        <f>IF(Table4[[#This Row],[Column138]]=0,"",Table4[Column138])</f>
        <v/>
      </c>
      <c r="EK36" t="str">
        <f>IF(Table4[[#This Row],[Column139]]=0,"",Table4[Column139])</f>
        <v/>
      </c>
      <c r="EL36" t="str">
        <f>IF(Table4[[#This Row],[Column140]]=0,"",Table4[Column140])</f>
        <v/>
      </c>
      <c r="EM36" t="str">
        <f>IF(Table4[[#This Row],[Column141]]=0,"",Table4[Column141])</f>
        <v/>
      </c>
      <c r="EN36" t="str">
        <f>IF(Table4[[#This Row],[Column142]]=0,"",Table4[Column142])</f>
        <v/>
      </c>
      <c r="EO36" t="str">
        <f>IF(Table4[[#This Row],[Column143]]=0,"",Table4[Column143])</f>
        <v/>
      </c>
      <c r="EP36" t="str">
        <f>IF(Table4[[#This Row],[Column144]]=0,"",Table4[Column144])</f>
        <v/>
      </c>
      <c r="EQ36" t="str">
        <f>IF(Table4[[#This Row],[Column145]]=0,"",Table4[Column145])</f>
        <v/>
      </c>
      <c r="ER36" t="str">
        <f>IF(Table4[[#This Row],[Column146]]=0,"",Table4[Column146])</f>
        <v/>
      </c>
      <c r="ES36" t="str">
        <f>IF(Table4[[#This Row],[Column147]]=0,"",Table4[Column147])</f>
        <v/>
      </c>
      <c r="ET36" t="str">
        <f>IF(Table4[[#This Row],[Column148]]=0,"",Table4[Column148])</f>
        <v/>
      </c>
      <c r="EU36" t="str">
        <f>IF(Table4[[#This Row],[Column149]]=0,"",Table4[Column149])</f>
        <v/>
      </c>
      <c r="EV36" t="str">
        <f>IF(Table4[[#This Row],[Column150]]=0,"",Table4[Column150])</f>
        <v/>
      </c>
      <c r="EW36" t="str">
        <f>IF(Table4[[#This Row],[Column151]]=0,"",Table4[Column151])</f>
        <v/>
      </c>
      <c r="EX36" t="str">
        <f>IF(Table4[[#This Row],[Column152]]=0,"",Table4[Column152])</f>
        <v/>
      </c>
      <c r="EY36" t="str">
        <f>IF(Table4[[#This Row],[Column153]]=0,"",Table4[Column153])</f>
        <v/>
      </c>
      <c r="EZ36" t="str">
        <f>IF(Table4[[#This Row],[Column154]]=0,"",Table4[Column154])</f>
        <v/>
      </c>
      <c r="FA36" t="str">
        <f>IF(Table4[[#This Row],[Column155]]=0,"",Table4[Column155])</f>
        <v/>
      </c>
      <c r="FB36" t="str">
        <f>IF(Table4[[#This Row],[Column156]]=0,"",Table4[Column156])</f>
        <v/>
      </c>
      <c r="FC36" t="str">
        <f>IF(Table4[[#This Row],[Column157]]=0,"",Table4[Column157])</f>
        <v/>
      </c>
      <c r="FD36" t="str">
        <f>IF(Table4[[#This Row],[Column158]]=0,"",Table4[Column158])</f>
        <v/>
      </c>
      <c r="FE36" t="str">
        <f>IF(Table4[[#This Row],[Column159]]=0,"",Table4[Column159])</f>
        <v/>
      </c>
      <c r="FF36" t="str">
        <f>IF(Table4[[#This Row],[Column160]]=0,"",Table4[Column160])</f>
        <v/>
      </c>
      <c r="FG36" t="str">
        <f>IF(Table4[[#This Row],[Column161]]=0,"",Table4[Column161])</f>
        <v/>
      </c>
      <c r="FH36" t="str">
        <f>IF(Table4[[#This Row],[Column162]]=0,"",Table4[Column162])</f>
        <v/>
      </c>
      <c r="FI36" t="str">
        <f>IF(Table4[[#This Row],[Column163]]=0,"",Table4[Column163])</f>
        <v/>
      </c>
      <c r="FJ36" t="str">
        <f>IF(Table4[[#This Row],[Column164]]=0,"",Table4[Column164])</f>
        <v/>
      </c>
      <c r="FK36" t="str">
        <f>IF(Table4[[#This Row],[Column165]]=0,"",Table4[Column165])</f>
        <v/>
      </c>
      <c r="FL36" t="str">
        <f>IF(Table4[[#This Row],[Column166]]=0,"",Table4[Column166])</f>
        <v/>
      </c>
      <c r="FM36" t="str">
        <f>IF(Table4[[#This Row],[Column167]]=0,"",Table4[Column167])</f>
        <v/>
      </c>
      <c r="FN36" t="str">
        <f>IF(Table4[[#This Row],[Column168]]=0,"",Table4[Column168])</f>
        <v/>
      </c>
      <c r="FO36" t="str">
        <f>IF(Table4[[#This Row],[Column169]]=0,"",Table4[Column169])</f>
        <v/>
      </c>
      <c r="FP36" t="str">
        <f>IF(Table4[[#This Row],[Column170]]=0,"",Table4[Column170])</f>
        <v/>
      </c>
      <c r="FQ36" t="str">
        <f>IF(Table4[[#This Row],[Column171]]=0,"",Table4[Column171])</f>
        <v/>
      </c>
      <c r="FR36" t="str">
        <f>IF(Table4[[#This Row],[Column172]]=0,"",Table4[Column172])</f>
        <v/>
      </c>
      <c r="FS36" t="str">
        <f>IF(Table4[[#This Row],[Column173]]=0,"",Table4[Column173])</f>
        <v/>
      </c>
      <c r="FT36" t="str">
        <f>IF(Table4[[#This Row],[Column174]]=0,"",Table4[Column174])</f>
        <v/>
      </c>
      <c r="FU36" t="str">
        <f>IF(Table4[[#This Row],[Column175]]=0,"",Table4[Column175])</f>
        <v/>
      </c>
      <c r="FV36" t="str">
        <f>IF(Table4[[#This Row],[Column176]]=0,"",Table4[Column176])</f>
        <v/>
      </c>
      <c r="FW36" t="str">
        <f>IF(Table4[[#This Row],[Column177]]=0,"",Table4[Column177])</f>
        <v/>
      </c>
      <c r="FX36" t="str">
        <f>IF(Table4[[#This Row],[Column178]]=0,"",Table4[Column178])</f>
        <v/>
      </c>
      <c r="FY36" t="str">
        <f>IF(Table4[[#This Row],[Column179]]=0,"",Table4[Column179])</f>
        <v/>
      </c>
      <c r="FZ36" t="str">
        <f>IF(Table4[[#This Row],[Column180]]=0,"",Table4[Column180])</f>
        <v/>
      </c>
      <c r="GA36" t="str">
        <f>IF(Table4[[#This Row],[Column181]]=0,"",Table4[Column181])</f>
        <v/>
      </c>
      <c r="GB36" t="str">
        <f>IF(Table4[[#This Row],[Column182]]=0,"",Table4[Column182])</f>
        <v/>
      </c>
      <c r="GC36" t="str">
        <f>IF(Table4[[#This Row],[Column183]]=0,"",Table4[Column183])</f>
        <v/>
      </c>
      <c r="GD36" t="str">
        <f>IF(Table4[[#This Row],[Column184]]=0,"",Table4[Column184])</f>
        <v/>
      </c>
      <c r="GE36" t="str">
        <f>IF(Table4[[#This Row],[Column185]]=0,"",Table4[Column185])</f>
        <v/>
      </c>
      <c r="GF36" t="str">
        <f>IF(Table4[[#This Row],[Column186]]=0,"",Table4[Column186])</f>
        <v/>
      </c>
      <c r="GG36" t="str">
        <f>IF(Table4[[#This Row],[Column187]]=0,"",Table4[Column187])</f>
        <v/>
      </c>
      <c r="GH36" t="str">
        <f>IF(Table4[[#This Row],[Column188]]=0,"",Table4[Column188])</f>
        <v/>
      </c>
      <c r="GI36" t="str">
        <f>IF(Table4[[#This Row],[Column189]]=0,"",Table4[Column189])</f>
        <v/>
      </c>
      <c r="GJ36" t="str">
        <f>IF(Table4[[#This Row],[Column190]]=0,"",Table4[Column190])</f>
        <v/>
      </c>
      <c r="GK36" t="str">
        <f>IF(Table4[[#This Row],[Column191]]=0,"",Table4[Column191])</f>
        <v/>
      </c>
      <c r="GL36" t="str">
        <f>IF(Table4[[#This Row],[Column192]]=0,"",Table4[Column192])</f>
        <v/>
      </c>
      <c r="GM36" t="str">
        <f>IF(Table4[[#This Row],[Column193]]=0,"",Table4[Column193])</f>
        <v/>
      </c>
      <c r="GN36" t="str">
        <f>IF(Table4[[#This Row],[Column194]]=0,"",Table4[Column194])</f>
        <v/>
      </c>
      <c r="GO36" t="str">
        <f>IF(Table4[[#This Row],[Column195]]=0,"",Table4[Column195])</f>
        <v/>
      </c>
      <c r="GP36" t="str">
        <f>IF(Table4[[#This Row],[Column196]]=0,"",Table4[Column196])</f>
        <v/>
      </c>
      <c r="GQ36" t="str">
        <f>IF(Table4[[#This Row],[Column197]]=0,"",Table4[Column197])</f>
        <v/>
      </c>
      <c r="GR36" t="str">
        <f>IF(Table4[[#This Row],[Column198]]=0,"",Table4[Column198])</f>
        <v/>
      </c>
      <c r="GS36" t="str">
        <f>IF(Table4[[#This Row],[Column199]]=0,"",Table4[Column199])</f>
        <v/>
      </c>
      <c r="GT36" t="str">
        <f>IF(Table4[[#This Row],[Column200]]=0,"",Table4[Column200])</f>
        <v/>
      </c>
      <c r="GU36" t="str">
        <f>IF(Table4[[#This Row],[Column201]]=0,"",Table4[Column201])</f>
        <v/>
      </c>
      <c r="GV36" t="str">
        <f>IF(Table4[[#This Row],[Column202]]=0,"",Table4[Column202])</f>
        <v/>
      </c>
      <c r="GW36" t="str">
        <f>IF(Table4[[#This Row],[Column203]]=0,"",Table4[Column203])</f>
        <v/>
      </c>
      <c r="GX36" t="str">
        <f>IF(Table4[[#This Row],[Conversions]]=0,"",Table4[Conversions])</f>
        <v/>
      </c>
      <c r="GY36" s="2" t="e">
        <f>Table434[[#This Row],[Conversions]]*B$2</f>
        <v>#VALUE!</v>
      </c>
      <c r="GZ36">
        <f>SUM(COUNTIF(Table434[[#This Row],[Path]:[Column203]],{"*e*","social"}))</f>
        <v>0</v>
      </c>
      <c r="HA36" t="e">
        <f t="array" ref="HA36">IF(LOOKUP(REPT("Z",255),IF(B36:GW36&lt;&gt;"",B36:GW36),B36:GW36)=A$2,1,0)</f>
        <v>#N/A</v>
      </c>
      <c r="HB36" t="e">
        <f t="array" ref="HB36">IF(LOOKUP(REPT("Z",255),IF(B36:GW36&lt;&gt;"",B36:GW36),B36:GW36)=A$3,1,0)</f>
        <v>#N/A</v>
      </c>
      <c r="HC36" t="e">
        <f t="array" ref="HC36">IF(LOOKUP(REPT("Z",255),IF(B36:GW36&lt;&gt;"",B36:GW36),B36:GW36)=A$4,1,0)</f>
        <v>#N/A</v>
      </c>
      <c r="HD36" t="e">
        <f t="array" ref="HD36">IF(LOOKUP(REPT("Z",255),IF(B36:GW36&lt;&gt;"",B36:GW36),B36:GW36)=A$5,1,0)</f>
        <v>#N/A</v>
      </c>
      <c r="HE36" t="e">
        <f t="array" ref="HE36">IF(LOOKUP(REPT("Z",255),IF(B36:GW36&lt;&gt;"",B36:GW36),B36:GW36)=A$6,1,0)</f>
        <v>#N/A</v>
      </c>
      <c r="HF36" t="e">
        <f t="array" ref="HF36">IF(LOOKUP(REPT("Z",255),IF(B36:GW36&lt;&gt;"",B36:GW36),B36:GW36)=A$7,1,0)</f>
        <v>#N/A</v>
      </c>
      <c r="HG36" s="1">
        <f>COUNTIF(Table434[[#This Row],[Path]:[Column203]],A$2)</f>
        <v>0</v>
      </c>
      <c r="HH36" s="1">
        <f>COUNTIF(Table434[[#This Row],[Path]:[Column203]],A$3)</f>
        <v>0</v>
      </c>
      <c r="HI36" s="1">
        <f>COUNTIF(Table434[[#This Row],[Path]:[Column203]],A$4)</f>
        <v>0</v>
      </c>
      <c r="HJ36" s="5">
        <f>COUNTIF(Table434[[#This Row],[Path]:[Column203]],A$5)</f>
        <v>0</v>
      </c>
      <c r="HK36" s="5">
        <f>COUNTIF(Table434[[#This Row],[Path]:[Column203]],A$6)</f>
        <v>0</v>
      </c>
      <c r="HL36" s="5">
        <f>COUNTIF(Table434[[#This Row],[Path]:[Column203]],A$7)</f>
        <v>0</v>
      </c>
      <c r="HM36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36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36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36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36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36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36" s="4" t="e">
        <f>Table434[[#This Row],[IncrementalOrganic Attribution Ratio]]*Table434[[#This Row],[Total Revenue]]</f>
        <v>#VALUE!</v>
      </c>
      <c r="HT36" s="4" t="e">
        <f>Table434[[#This Row],[BrandIntention Attribution Ratio]]*Table434[[#This Row],[Total Revenue]]</f>
        <v>#VALUE!</v>
      </c>
      <c r="HU36" s="4" t="e">
        <f>Table434[[#This Row],[Incrementalcpc Attribution Ratio]]*Table434[[#This Row],[Total Revenue]]</f>
        <v>#VALUE!</v>
      </c>
      <c r="HV36" s="4" t="e">
        <f>Table434[[#This Row],[Feeds Attribution Ratio]]*Table434[[#This Row],[Total Revenue]]</f>
        <v>#VALUE!</v>
      </c>
      <c r="HW36" s="4" t="e">
        <f>Table434[[#This Row],[Referrals Attribution Ratio]]*Table434[[#This Row],[Total Revenue]]</f>
        <v>#VALUE!</v>
      </c>
      <c r="HX36" s="4" t="e">
        <f>Table434[[#This Row],[Social Attribution Ratio]]*Table434[[#This Row],[Total Revenue]]</f>
        <v>#VALUE!</v>
      </c>
      <c r="HY36" s="18">
        <f>SUM(Table434[[#This Row],[IncrementalOrganic Attribution Ratio]:[Social Attribution Ratio]])</f>
        <v>0</v>
      </c>
    </row>
    <row r="37" spans="2:233" x14ac:dyDescent="0.25">
      <c r="B37" t="str">
        <f>IF(Table4[[#This Row],[Path]]=0,"",Table4[Path])</f>
        <v/>
      </c>
      <c r="C37" t="str">
        <f>IF(Table4[[#This Row],[Column1]]=0,"",Table4[Column1])</f>
        <v/>
      </c>
      <c r="D37" t="str">
        <f>IF(Table4[[#This Row],[Column2]]=0,"",Table4[Column2])</f>
        <v/>
      </c>
      <c r="E37" t="str">
        <f>IF(Table4[[#This Row],[Column3]]=0,"",Table4[Column3])</f>
        <v/>
      </c>
      <c r="F37" t="str">
        <f>IF(Table4[[#This Row],[Column4]]=0,"",Table4[Column4])</f>
        <v/>
      </c>
      <c r="G37" t="str">
        <f>IF(Table4[[#This Row],[Column5]]=0,"",Table4[Column5])</f>
        <v/>
      </c>
      <c r="H37" t="str">
        <f>IF(Table4[[#This Row],[Column6]]=0,"",Table4[Column6])</f>
        <v/>
      </c>
      <c r="I37" t="str">
        <f>IF(Table4[[#This Row],[Column7]]=0,"",Table4[Column7])</f>
        <v/>
      </c>
      <c r="J37" t="str">
        <f>IF(Table4[[#This Row],[Column8]]=0,"",Table4[Column8])</f>
        <v/>
      </c>
      <c r="K37" t="str">
        <f>IF(Table4[[#This Row],[Column9]]=0,"",Table4[Column9])</f>
        <v/>
      </c>
      <c r="L37" t="str">
        <f>IF(Table4[[#This Row],[Column10]]=0,"",Table4[Column10])</f>
        <v/>
      </c>
      <c r="M37" t="str">
        <f>IF(Table4[[#This Row],[Column11]]=0,"",Table4[Column11])</f>
        <v/>
      </c>
      <c r="N37" t="str">
        <f>IF(Table4[[#This Row],[Column12]]=0,"",Table4[Column12])</f>
        <v/>
      </c>
      <c r="O37" t="str">
        <f>IF(Table4[[#This Row],[Column13]]=0,"",Table4[Column13])</f>
        <v/>
      </c>
      <c r="P37" t="str">
        <f>IF(Table4[[#This Row],[Column14]]=0,"",Table4[Column14])</f>
        <v/>
      </c>
      <c r="Q37" t="str">
        <f>IF(Table4[[#This Row],[Column15]]=0,"",Table4[Column15])</f>
        <v/>
      </c>
      <c r="R37" t="str">
        <f>IF(Table4[[#This Row],[Column16]]=0,"",Table4[Column16])</f>
        <v/>
      </c>
      <c r="S37" t="str">
        <f>IF(Table4[[#This Row],[Column17]]=0,"",Table4[Column17])</f>
        <v/>
      </c>
      <c r="T37" t="str">
        <f>IF(Table4[[#This Row],[Column18]]=0,"",Table4[Column18])</f>
        <v/>
      </c>
      <c r="U37" t="str">
        <f>IF(Table4[[#This Row],[Column19]]=0,"",Table4[Column19])</f>
        <v/>
      </c>
      <c r="V37" t="str">
        <f>IF(Table4[[#This Row],[Column20]]=0,"",Table4[Column20])</f>
        <v/>
      </c>
      <c r="W37" t="str">
        <f>IF(Table4[[#This Row],[Column21]]=0,"",Table4[Column21])</f>
        <v/>
      </c>
      <c r="X37" t="str">
        <f>IF(Table4[[#This Row],[Column22]]=0,"",Table4[Column22])</f>
        <v/>
      </c>
      <c r="Y37" t="str">
        <f>IF(Table4[[#This Row],[Column23]]=0,"",Table4[Column23])</f>
        <v/>
      </c>
      <c r="Z37" t="str">
        <f>IF(Table4[[#This Row],[Column24]]=0,"",Table4[Column24])</f>
        <v/>
      </c>
      <c r="AA37" t="str">
        <f>IF(Table4[[#This Row],[Column25]]=0,"",Table4[Column25])</f>
        <v/>
      </c>
      <c r="AB37" t="str">
        <f>IF(Table4[[#This Row],[Column26]]=0,"",Table4[Column26])</f>
        <v/>
      </c>
      <c r="AC37" t="str">
        <f>IF(Table4[[#This Row],[Column27]]=0,"",Table4[Column27])</f>
        <v/>
      </c>
      <c r="AD37" t="str">
        <f>IF(Table4[[#This Row],[Column28]]=0,"",Table4[Column28])</f>
        <v/>
      </c>
      <c r="AE37" t="str">
        <f>IF(Table4[[#This Row],[Column29]]=0,"",Table4[Column29])</f>
        <v/>
      </c>
      <c r="AF37" t="str">
        <f>IF(Table4[[#This Row],[Column30]]=0,"",Table4[Column30])</f>
        <v/>
      </c>
      <c r="AG37" t="str">
        <f>IF(Table4[[#This Row],[Column31]]=0,"",Table4[Column31])</f>
        <v/>
      </c>
      <c r="AH37" t="str">
        <f>IF(Table4[[#This Row],[Column32]]=0,"",Table4[Column32])</f>
        <v/>
      </c>
      <c r="AI37" t="str">
        <f>IF(Table4[[#This Row],[Column33]]=0,"",Table4[Column33])</f>
        <v/>
      </c>
      <c r="AJ37" t="str">
        <f>IF(Table4[[#This Row],[Column34]]=0,"",Table4[Column34])</f>
        <v/>
      </c>
      <c r="AK37" t="str">
        <f>IF(Table4[[#This Row],[Column35]]=0,"",Table4[Column35])</f>
        <v/>
      </c>
      <c r="AL37" t="str">
        <f>IF(Table4[[#This Row],[Column36]]=0,"",Table4[Column36])</f>
        <v/>
      </c>
      <c r="AM37" t="str">
        <f>IF(Table4[[#This Row],[Column37]]=0,"",Table4[Column37])</f>
        <v/>
      </c>
      <c r="AN37" t="str">
        <f>IF(Table4[[#This Row],[Column38]]=0,"",Table4[Column38])</f>
        <v/>
      </c>
      <c r="AO37" t="str">
        <f>IF(Table4[[#This Row],[Column39]]=0,"",Table4[Column39])</f>
        <v/>
      </c>
      <c r="AP37" t="str">
        <f>IF(Table4[[#This Row],[Column40]]=0,"",Table4[Column40])</f>
        <v/>
      </c>
      <c r="AQ37" t="str">
        <f>IF(Table4[[#This Row],[Column41]]=0,"",Table4[Column41])</f>
        <v/>
      </c>
      <c r="AR37" t="str">
        <f>IF(Table4[[#This Row],[Column42]]=0,"",Table4[Column42])</f>
        <v/>
      </c>
      <c r="AS37" t="str">
        <f>IF(Table4[[#This Row],[Column43]]=0,"",Table4[Column43])</f>
        <v/>
      </c>
      <c r="AT37" t="str">
        <f>IF(Table4[[#This Row],[Column44]]=0,"",Table4[Column44])</f>
        <v/>
      </c>
      <c r="AU37" t="str">
        <f>IF(Table4[[#This Row],[Column45]]=0,"",Table4[Column45])</f>
        <v/>
      </c>
      <c r="AV37" t="str">
        <f>IF(Table4[[#This Row],[Column46]]=0,"",Table4[Column46])</f>
        <v/>
      </c>
      <c r="AW37" t="str">
        <f>IF(Table4[[#This Row],[Column47]]=0,"",Table4[Column47])</f>
        <v/>
      </c>
      <c r="AX37" t="str">
        <f>IF(Table4[[#This Row],[Column48]]=0,"",Table4[Column48])</f>
        <v/>
      </c>
      <c r="AY37" t="str">
        <f>IF(Table4[[#This Row],[Column49]]=0,"",Table4[Column49])</f>
        <v/>
      </c>
      <c r="AZ37" t="str">
        <f>IF(Table4[[#This Row],[Column50]]=0,"",Table4[Column50])</f>
        <v/>
      </c>
      <c r="BA37" t="str">
        <f>IF(Table4[[#This Row],[Column51]]=0,"",Table4[Column51])</f>
        <v/>
      </c>
      <c r="BB37" t="str">
        <f>IF(Table4[[#This Row],[Column52]]=0,"",Table4[Column52])</f>
        <v/>
      </c>
      <c r="BC37" t="str">
        <f>IF(Table4[[#This Row],[Column53]]=0,"",Table4[Column53])</f>
        <v/>
      </c>
      <c r="BD37" t="str">
        <f>IF(Table4[[#This Row],[Column54]]=0,"",Table4[Column54])</f>
        <v/>
      </c>
      <c r="BE37" t="str">
        <f>IF(Table4[[#This Row],[Column55]]=0,"",Table4[Column55])</f>
        <v/>
      </c>
      <c r="BF37" t="str">
        <f>IF(Table4[[#This Row],[Column56]]=0,"",Table4[Column56])</f>
        <v/>
      </c>
      <c r="BG37" t="str">
        <f>IF(Table4[[#This Row],[Column57]]=0,"",Table4[Column57])</f>
        <v/>
      </c>
      <c r="BH37" t="str">
        <f>IF(Table4[[#This Row],[Column58]]=0,"",Table4[Column58])</f>
        <v/>
      </c>
      <c r="BI37" t="str">
        <f>IF(Table4[[#This Row],[Column59]]=0,"",Table4[Column59])</f>
        <v/>
      </c>
      <c r="BJ37" t="str">
        <f>IF(Table4[[#This Row],[Column60]]=0,"",Table4[Column60])</f>
        <v/>
      </c>
      <c r="BK37" t="str">
        <f>IF(Table4[[#This Row],[Column61]]=0,"",Table4[Column61])</f>
        <v/>
      </c>
      <c r="BL37" t="str">
        <f>IF(Table4[[#This Row],[Column62]]=0,"",Table4[Column62])</f>
        <v/>
      </c>
      <c r="BM37" t="str">
        <f>IF(Table4[[#This Row],[Column63]]=0,"",Table4[Column63])</f>
        <v/>
      </c>
      <c r="BN37" t="str">
        <f>IF(Table4[[#This Row],[Column64]]=0,"",Table4[Column64])</f>
        <v/>
      </c>
      <c r="BO37" t="str">
        <f>IF(Table4[[#This Row],[Column65]]=0,"",Table4[Column65])</f>
        <v/>
      </c>
      <c r="BP37" t="str">
        <f>IF(Table4[[#This Row],[Column66]]=0,"",Table4[Column66])</f>
        <v/>
      </c>
      <c r="BQ37" t="str">
        <f>IF(Table4[[#This Row],[Column67]]=0,"",Table4[Column67])</f>
        <v/>
      </c>
      <c r="BR37" t="str">
        <f>IF(Table4[[#This Row],[Column68]]=0,"",Table4[Column68])</f>
        <v/>
      </c>
      <c r="BS37" t="str">
        <f>IF(Table4[[#This Row],[Column69]]=0,"",Table4[Column69])</f>
        <v/>
      </c>
      <c r="BT37" t="str">
        <f>IF(Table4[[#This Row],[Column70]]=0,"",Table4[Column70])</f>
        <v/>
      </c>
      <c r="BU37" t="str">
        <f>IF(Table4[[#This Row],[Column71]]=0,"",Table4[Column71])</f>
        <v/>
      </c>
      <c r="BV37" t="str">
        <f>IF(Table4[[#This Row],[Column72]]=0,"",Table4[Column72])</f>
        <v/>
      </c>
      <c r="BW37" t="str">
        <f>IF(Table4[[#This Row],[Column73]]=0,"",Table4[Column73])</f>
        <v/>
      </c>
      <c r="BX37" t="str">
        <f>IF(Table4[[#This Row],[Column74]]=0,"",Table4[Column74])</f>
        <v/>
      </c>
      <c r="BY37" t="str">
        <f>IF(Table4[[#This Row],[Column75]]=0,"",Table4[Column75])</f>
        <v/>
      </c>
      <c r="BZ37" t="str">
        <f>IF(Table4[[#This Row],[Column76]]=0,"",Table4[Column76])</f>
        <v/>
      </c>
      <c r="CA37" t="str">
        <f>IF(Table4[[#This Row],[Column77]]=0,"",Table4[Column77])</f>
        <v/>
      </c>
      <c r="CB37" t="str">
        <f>IF(Table4[[#This Row],[Column78]]=0,"",Table4[Column78])</f>
        <v/>
      </c>
      <c r="CC37" t="str">
        <f>IF(Table4[[#This Row],[Column79]]=0,"",Table4[Column79])</f>
        <v/>
      </c>
      <c r="CD37" t="str">
        <f>IF(Table4[[#This Row],[Column80]]=0,"",Table4[Column80])</f>
        <v/>
      </c>
      <c r="CE37" t="str">
        <f>IF(Table4[[#This Row],[Column81]]=0,"",Table4[Column81])</f>
        <v/>
      </c>
      <c r="CF37" t="str">
        <f>IF(Table4[[#This Row],[Column82]]=0,"",Table4[Column82])</f>
        <v/>
      </c>
      <c r="CG37" t="str">
        <f>IF(Table4[[#This Row],[Column83]]=0,"",Table4[Column83])</f>
        <v/>
      </c>
      <c r="CH37" t="str">
        <f>IF(Table4[[#This Row],[Column84]]=0,"",Table4[Column84])</f>
        <v/>
      </c>
      <c r="CI37" t="str">
        <f>IF(Table4[[#This Row],[Column85]]=0,"",Table4[Column85])</f>
        <v/>
      </c>
      <c r="CJ37" t="str">
        <f>IF(Table4[[#This Row],[Column86]]=0,"",Table4[Column86])</f>
        <v/>
      </c>
      <c r="CK37" t="str">
        <f>IF(Table4[[#This Row],[Column87]]=0,"",Table4[Column87])</f>
        <v/>
      </c>
      <c r="CL37" t="str">
        <f>IF(Table4[[#This Row],[Column88]]=0,"",Table4[Column88])</f>
        <v/>
      </c>
      <c r="CM37" t="str">
        <f>IF(Table4[[#This Row],[Column89]]=0,"",Table4[Column89])</f>
        <v/>
      </c>
      <c r="CN37" t="str">
        <f>IF(Table4[[#This Row],[Column90]]=0,"",Table4[Column90])</f>
        <v/>
      </c>
      <c r="CO37" t="str">
        <f>IF(Table4[[#This Row],[Column91]]=0,"",Table4[Column91])</f>
        <v/>
      </c>
      <c r="CP37" t="str">
        <f>IF(Table4[[#This Row],[Column92]]=0,"",Table4[Column92])</f>
        <v/>
      </c>
      <c r="CQ37" t="str">
        <f>IF(Table4[[#This Row],[Column93]]=0,"",Table4[Column93])</f>
        <v/>
      </c>
      <c r="CR37" t="str">
        <f>IF(Table4[[#This Row],[Column94]]=0,"",Table4[Column94])</f>
        <v/>
      </c>
      <c r="CS37" t="str">
        <f>IF(Table4[[#This Row],[Column95]]=0,"",Table4[Column95])</f>
        <v/>
      </c>
      <c r="CT37" t="str">
        <f>IF(Table4[[#This Row],[Column96]]=0,"",Table4[Column96])</f>
        <v/>
      </c>
      <c r="CU37" t="str">
        <f>IF(Table4[[#This Row],[Column97]]=0,"",Table4[Column97])</f>
        <v/>
      </c>
      <c r="CV37" t="str">
        <f>IF(Table4[[#This Row],[Column98]]=0,"",Table4[Column98])</f>
        <v/>
      </c>
      <c r="CW37" t="str">
        <f>IF(Table4[[#This Row],[Column99]]=0,"",Table4[Column99])</f>
        <v/>
      </c>
      <c r="CX37" t="str">
        <f>IF(Table4[[#This Row],[Column100]]=0,"",Table4[Column100])</f>
        <v/>
      </c>
      <c r="CY37" t="str">
        <f>IF(Table4[[#This Row],[Column101]]=0,"",Table4[Column101])</f>
        <v/>
      </c>
      <c r="CZ37" t="str">
        <f>IF(Table4[[#This Row],[Column102]]=0,"",Table4[Column102])</f>
        <v/>
      </c>
      <c r="DA37" t="str">
        <f>IF(Table4[[#This Row],[Column103]]=0,"",Table4[Column103])</f>
        <v/>
      </c>
      <c r="DB37" t="str">
        <f>IF(Table4[[#This Row],[Column104]]=0,"",Table4[Column104])</f>
        <v/>
      </c>
      <c r="DC37" t="str">
        <f>IF(Table4[[#This Row],[Column105]]=0,"",Table4[Column105])</f>
        <v/>
      </c>
      <c r="DD37" t="str">
        <f>IF(Table4[[#This Row],[Column106]]=0,"",Table4[Column106])</f>
        <v/>
      </c>
      <c r="DE37" t="str">
        <f>IF(Table4[[#This Row],[Column107]]=0,"",Table4[Column107])</f>
        <v/>
      </c>
      <c r="DF37" t="str">
        <f>IF(Table4[[#This Row],[Column108]]=0,"",Table4[Column108])</f>
        <v/>
      </c>
      <c r="DG37" t="str">
        <f>IF(Table4[[#This Row],[Column109]]=0,"",Table4[Column109])</f>
        <v/>
      </c>
      <c r="DH37" t="str">
        <f>IF(Table4[[#This Row],[Column110]]=0,"",Table4[Column110])</f>
        <v/>
      </c>
      <c r="DI37" t="str">
        <f>IF(Table4[[#This Row],[Column111]]=0,"",Table4[Column111])</f>
        <v/>
      </c>
      <c r="DJ37" t="str">
        <f>IF(Table4[[#This Row],[Column112]]=0,"",Table4[Column112])</f>
        <v/>
      </c>
      <c r="DK37" t="str">
        <f>IF(Table4[[#This Row],[Column113]]=0,"",Table4[Column113])</f>
        <v/>
      </c>
      <c r="DL37" t="str">
        <f>IF(Table4[[#This Row],[Column114]]=0,"",Table4[Column114])</f>
        <v/>
      </c>
      <c r="DM37" t="str">
        <f>IF(Table4[[#This Row],[Column115]]=0,"",Table4[Column115])</f>
        <v/>
      </c>
      <c r="DN37" t="str">
        <f>IF(Table4[[#This Row],[Column116]]=0,"",Table4[Column116])</f>
        <v/>
      </c>
      <c r="DO37" t="str">
        <f>IF(Table4[[#This Row],[Column117]]=0,"",Table4[Column117])</f>
        <v/>
      </c>
      <c r="DP37" t="str">
        <f>IF(Table4[[#This Row],[Column118]]=0,"",Table4[Column118])</f>
        <v/>
      </c>
      <c r="DQ37" t="str">
        <f>IF(Table4[[#This Row],[Column119]]=0,"",Table4[Column119])</f>
        <v/>
      </c>
      <c r="DR37" t="str">
        <f>IF(Table4[[#This Row],[Column120]]=0,"",Table4[Column120])</f>
        <v/>
      </c>
      <c r="DS37" t="str">
        <f>IF(Table4[[#This Row],[Column121]]=0,"",Table4[Column121])</f>
        <v/>
      </c>
      <c r="DT37" t="str">
        <f>IF(Table4[[#This Row],[Column122]]=0,"",Table4[Column122])</f>
        <v/>
      </c>
      <c r="DU37" t="str">
        <f>IF(Table4[[#This Row],[Column123]]=0,"",Table4[Column123])</f>
        <v/>
      </c>
      <c r="DV37" t="str">
        <f>IF(Table4[[#This Row],[Column124]]=0,"",Table4[Column124])</f>
        <v/>
      </c>
      <c r="DW37" t="str">
        <f>IF(Table4[[#This Row],[Column125]]=0,"",Table4[Column125])</f>
        <v/>
      </c>
      <c r="DX37" t="str">
        <f>IF(Table4[[#This Row],[Column126]]=0,"",Table4[Column126])</f>
        <v/>
      </c>
      <c r="DY37" t="str">
        <f>IF(Table4[[#This Row],[Column127]]=0,"",Table4[Column127])</f>
        <v/>
      </c>
      <c r="DZ37" t="str">
        <f>IF(Table4[[#This Row],[Column128]]=0,"",Table4[Column128])</f>
        <v/>
      </c>
      <c r="EA37" t="str">
        <f>IF(Table4[[#This Row],[Column129]]=0,"",Table4[Column129])</f>
        <v/>
      </c>
      <c r="EB37" t="str">
        <f>IF(Table4[[#This Row],[Column130]]=0,"",Table4[Column130])</f>
        <v/>
      </c>
      <c r="EC37" t="str">
        <f>IF(Table4[[#This Row],[Column131]]=0,"",Table4[Column131])</f>
        <v/>
      </c>
      <c r="ED37" t="str">
        <f>IF(Table4[[#This Row],[Column132]]=0,"",Table4[Column132])</f>
        <v/>
      </c>
      <c r="EE37" t="str">
        <f>IF(Table4[[#This Row],[Column133]]=0,"",Table4[Column133])</f>
        <v/>
      </c>
      <c r="EF37" t="str">
        <f>IF(Table4[[#This Row],[Column134]]=0,"",Table4[Column134])</f>
        <v/>
      </c>
      <c r="EG37" t="str">
        <f>IF(Table4[[#This Row],[Column135]]=0,"",Table4[Column135])</f>
        <v/>
      </c>
      <c r="EH37" t="str">
        <f>IF(Table4[[#This Row],[Column136]]=0,"",Table4[Column136])</f>
        <v/>
      </c>
      <c r="EI37" t="str">
        <f>IF(Table4[[#This Row],[Column137]]=0,"",Table4[Column137])</f>
        <v/>
      </c>
      <c r="EJ37" t="str">
        <f>IF(Table4[[#This Row],[Column138]]=0,"",Table4[Column138])</f>
        <v/>
      </c>
      <c r="EK37" t="str">
        <f>IF(Table4[[#This Row],[Column139]]=0,"",Table4[Column139])</f>
        <v/>
      </c>
      <c r="EL37" t="str">
        <f>IF(Table4[[#This Row],[Column140]]=0,"",Table4[Column140])</f>
        <v/>
      </c>
      <c r="EM37" t="str">
        <f>IF(Table4[[#This Row],[Column141]]=0,"",Table4[Column141])</f>
        <v/>
      </c>
      <c r="EN37" t="str">
        <f>IF(Table4[[#This Row],[Column142]]=0,"",Table4[Column142])</f>
        <v/>
      </c>
      <c r="EO37" t="str">
        <f>IF(Table4[[#This Row],[Column143]]=0,"",Table4[Column143])</f>
        <v/>
      </c>
      <c r="EP37" t="str">
        <f>IF(Table4[[#This Row],[Column144]]=0,"",Table4[Column144])</f>
        <v/>
      </c>
      <c r="EQ37" t="str">
        <f>IF(Table4[[#This Row],[Column145]]=0,"",Table4[Column145])</f>
        <v/>
      </c>
      <c r="ER37" t="str">
        <f>IF(Table4[[#This Row],[Column146]]=0,"",Table4[Column146])</f>
        <v/>
      </c>
      <c r="ES37" t="str">
        <f>IF(Table4[[#This Row],[Column147]]=0,"",Table4[Column147])</f>
        <v/>
      </c>
      <c r="ET37" t="str">
        <f>IF(Table4[[#This Row],[Column148]]=0,"",Table4[Column148])</f>
        <v/>
      </c>
      <c r="EU37" t="str">
        <f>IF(Table4[[#This Row],[Column149]]=0,"",Table4[Column149])</f>
        <v/>
      </c>
      <c r="EV37" t="str">
        <f>IF(Table4[[#This Row],[Column150]]=0,"",Table4[Column150])</f>
        <v/>
      </c>
      <c r="EW37" t="str">
        <f>IF(Table4[[#This Row],[Column151]]=0,"",Table4[Column151])</f>
        <v/>
      </c>
      <c r="EX37" t="str">
        <f>IF(Table4[[#This Row],[Column152]]=0,"",Table4[Column152])</f>
        <v/>
      </c>
      <c r="EY37" t="str">
        <f>IF(Table4[[#This Row],[Column153]]=0,"",Table4[Column153])</f>
        <v/>
      </c>
      <c r="EZ37" t="str">
        <f>IF(Table4[[#This Row],[Column154]]=0,"",Table4[Column154])</f>
        <v/>
      </c>
      <c r="FA37" t="str">
        <f>IF(Table4[[#This Row],[Column155]]=0,"",Table4[Column155])</f>
        <v/>
      </c>
      <c r="FB37" t="str">
        <f>IF(Table4[[#This Row],[Column156]]=0,"",Table4[Column156])</f>
        <v/>
      </c>
      <c r="FC37" t="str">
        <f>IF(Table4[[#This Row],[Column157]]=0,"",Table4[Column157])</f>
        <v/>
      </c>
      <c r="FD37" t="str">
        <f>IF(Table4[[#This Row],[Column158]]=0,"",Table4[Column158])</f>
        <v/>
      </c>
      <c r="FE37" t="str">
        <f>IF(Table4[[#This Row],[Column159]]=0,"",Table4[Column159])</f>
        <v/>
      </c>
      <c r="FF37" t="str">
        <f>IF(Table4[[#This Row],[Column160]]=0,"",Table4[Column160])</f>
        <v/>
      </c>
      <c r="FG37" t="str">
        <f>IF(Table4[[#This Row],[Column161]]=0,"",Table4[Column161])</f>
        <v/>
      </c>
      <c r="FH37" t="str">
        <f>IF(Table4[[#This Row],[Column162]]=0,"",Table4[Column162])</f>
        <v/>
      </c>
      <c r="FI37" t="str">
        <f>IF(Table4[[#This Row],[Column163]]=0,"",Table4[Column163])</f>
        <v/>
      </c>
      <c r="FJ37" t="str">
        <f>IF(Table4[[#This Row],[Column164]]=0,"",Table4[Column164])</f>
        <v/>
      </c>
      <c r="FK37" t="str">
        <f>IF(Table4[[#This Row],[Column165]]=0,"",Table4[Column165])</f>
        <v/>
      </c>
      <c r="FL37" t="str">
        <f>IF(Table4[[#This Row],[Column166]]=0,"",Table4[Column166])</f>
        <v/>
      </c>
      <c r="FM37" t="str">
        <f>IF(Table4[[#This Row],[Column167]]=0,"",Table4[Column167])</f>
        <v/>
      </c>
      <c r="FN37" t="str">
        <f>IF(Table4[[#This Row],[Column168]]=0,"",Table4[Column168])</f>
        <v/>
      </c>
      <c r="FO37" t="str">
        <f>IF(Table4[[#This Row],[Column169]]=0,"",Table4[Column169])</f>
        <v/>
      </c>
      <c r="FP37" t="str">
        <f>IF(Table4[[#This Row],[Column170]]=0,"",Table4[Column170])</f>
        <v/>
      </c>
      <c r="FQ37" t="str">
        <f>IF(Table4[[#This Row],[Column171]]=0,"",Table4[Column171])</f>
        <v/>
      </c>
      <c r="FR37" t="str">
        <f>IF(Table4[[#This Row],[Column172]]=0,"",Table4[Column172])</f>
        <v/>
      </c>
      <c r="FS37" t="str">
        <f>IF(Table4[[#This Row],[Column173]]=0,"",Table4[Column173])</f>
        <v/>
      </c>
      <c r="FT37" t="str">
        <f>IF(Table4[[#This Row],[Column174]]=0,"",Table4[Column174])</f>
        <v/>
      </c>
      <c r="FU37" t="str">
        <f>IF(Table4[[#This Row],[Column175]]=0,"",Table4[Column175])</f>
        <v/>
      </c>
      <c r="FV37" t="str">
        <f>IF(Table4[[#This Row],[Column176]]=0,"",Table4[Column176])</f>
        <v/>
      </c>
      <c r="FW37" t="str">
        <f>IF(Table4[[#This Row],[Column177]]=0,"",Table4[Column177])</f>
        <v/>
      </c>
      <c r="FX37" t="str">
        <f>IF(Table4[[#This Row],[Column178]]=0,"",Table4[Column178])</f>
        <v/>
      </c>
      <c r="FY37" t="str">
        <f>IF(Table4[[#This Row],[Column179]]=0,"",Table4[Column179])</f>
        <v/>
      </c>
      <c r="FZ37" t="str">
        <f>IF(Table4[[#This Row],[Column180]]=0,"",Table4[Column180])</f>
        <v/>
      </c>
      <c r="GA37" t="str">
        <f>IF(Table4[[#This Row],[Column181]]=0,"",Table4[Column181])</f>
        <v/>
      </c>
      <c r="GB37" t="str">
        <f>IF(Table4[[#This Row],[Column182]]=0,"",Table4[Column182])</f>
        <v/>
      </c>
      <c r="GC37" t="str">
        <f>IF(Table4[[#This Row],[Column183]]=0,"",Table4[Column183])</f>
        <v/>
      </c>
      <c r="GD37" t="str">
        <f>IF(Table4[[#This Row],[Column184]]=0,"",Table4[Column184])</f>
        <v/>
      </c>
      <c r="GE37" t="str">
        <f>IF(Table4[[#This Row],[Column185]]=0,"",Table4[Column185])</f>
        <v/>
      </c>
      <c r="GF37" t="str">
        <f>IF(Table4[[#This Row],[Column186]]=0,"",Table4[Column186])</f>
        <v/>
      </c>
      <c r="GG37" t="str">
        <f>IF(Table4[[#This Row],[Column187]]=0,"",Table4[Column187])</f>
        <v/>
      </c>
      <c r="GH37" t="str">
        <f>IF(Table4[[#This Row],[Column188]]=0,"",Table4[Column188])</f>
        <v/>
      </c>
      <c r="GI37" t="str">
        <f>IF(Table4[[#This Row],[Column189]]=0,"",Table4[Column189])</f>
        <v/>
      </c>
      <c r="GJ37" t="str">
        <f>IF(Table4[[#This Row],[Column190]]=0,"",Table4[Column190])</f>
        <v/>
      </c>
      <c r="GK37" t="str">
        <f>IF(Table4[[#This Row],[Column191]]=0,"",Table4[Column191])</f>
        <v/>
      </c>
      <c r="GL37" t="str">
        <f>IF(Table4[[#This Row],[Column192]]=0,"",Table4[Column192])</f>
        <v/>
      </c>
      <c r="GM37" t="str">
        <f>IF(Table4[[#This Row],[Column193]]=0,"",Table4[Column193])</f>
        <v/>
      </c>
      <c r="GN37" t="str">
        <f>IF(Table4[[#This Row],[Column194]]=0,"",Table4[Column194])</f>
        <v/>
      </c>
      <c r="GO37" t="str">
        <f>IF(Table4[[#This Row],[Column195]]=0,"",Table4[Column195])</f>
        <v/>
      </c>
      <c r="GP37" t="str">
        <f>IF(Table4[[#This Row],[Column196]]=0,"",Table4[Column196])</f>
        <v/>
      </c>
      <c r="GQ37" t="str">
        <f>IF(Table4[[#This Row],[Column197]]=0,"",Table4[Column197])</f>
        <v/>
      </c>
      <c r="GR37" t="str">
        <f>IF(Table4[[#This Row],[Column198]]=0,"",Table4[Column198])</f>
        <v/>
      </c>
      <c r="GS37" t="str">
        <f>IF(Table4[[#This Row],[Column199]]=0,"",Table4[Column199])</f>
        <v/>
      </c>
      <c r="GT37" t="str">
        <f>IF(Table4[[#This Row],[Column200]]=0,"",Table4[Column200])</f>
        <v/>
      </c>
      <c r="GU37" t="str">
        <f>IF(Table4[[#This Row],[Column201]]=0,"",Table4[Column201])</f>
        <v/>
      </c>
      <c r="GV37" t="str">
        <f>IF(Table4[[#This Row],[Column202]]=0,"",Table4[Column202])</f>
        <v/>
      </c>
      <c r="GW37" t="str">
        <f>IF(Table4[[#This Row],[Column203]]=0,"",Table4[Column203])</f>
        <v/>
      </c>
      <c r="GX37" t="str">
        <f>IF(Table4[[#This Row],[Conversions]]=0,"",Table4[Conversions])</f>
        <v/>
      </c>
      <c r="GY37" s="2" t="e">
        <f>Table434[[#This Row],[Conversions]]*B$2</f>
        <v>#VALUE!</v>
      </c>
      <c r="GZ37">
        <f>SUM(COUNTIF(Table434[[#This Row],[Path]:[Column203]],{"*e*","social"}))</f>
        <v>0</v>
      </c>
      <c r="HA37" t="e">
        <f t="array" ref="HA37">IF(LOOKUP(REPT("Z",255),IF(B37:GW37&lt;&gt;"",B37:GW37),B37:GW37)=A$2,1,0)</f>
        <v>#N/A</v>
      </c>
      <c r="HB37" t="e">
        <f t="array" ref="HB37">IF(LOOKUP(REPT("Z",255),IF(B37:GW37&lt;&gt;"",B37:GW37),B37:GW37)=A$3,1,0)</f>
        <v>#N/A</v>
      </c>
      <c r="HC37" t="e">
        <f t="array" ref="HC37">IF(LOOKUP(REPT("Z",255),IF(B37:GW37&lt;&gt;"",B37:GW37),B37:GW37)=A$4,1,0)</f>
        <v>#N/A</v>
      </c>
      <c r="HD37" t="e">
        <f t="array" ref="HD37">IF(LOOKUP(REPT("Z",255),IF(B37:GW37&lt;&gt;"",B37:GW37),B37:GW37)=A$5,1,0)</f>
        <v>#N/A</v>
      </c>
      <c r="HE37" t="e">
        <f t="array" ref="HE37">IF(LOOKUP(REPT("Z",255),IF(B37:GW37&lt;&gt;"",B37:GW37),B37:GW37)=A$6,1,0)</f>
        <v>#N/A</v>
      </c>
      <c r="HF37" t="e">
        <f t="array" ref="HF37">IF(LOOKUP(REPT("Z",255),IF(B37:GW37&lt;&gt;"",B37:GW37),B37:GW37)=A$7,1,0)</f>
        <v>#N/A</v>
      </c>
      <c r="HG37" s="1">
        <f>COUNTIF(Table434[[#This Row],[Path]:[Column203]],A$2)</f>
        <v>0</v>
      </c>
      <c r="HH37" s="1">
        <f>COUNTIF(Table434[[#This Row],[Path]:[Column203]],A$3)</f>
        <v>0</v>
      </c>
      <c r="HI37" s="1">
        <f>COUNTIF(Table434[[#This Row],[Path]:[Column203]],A$4)</f>
        <v>0</v>
      </c>
      <c r="HJ37" s="5">
        <f>COUNTIF(Table434[[#This Row],[Path]:[Column203]],A$5)</f>
        <v>0</v>
      </c>
      <c r="HK37" s="5">
        <f>COUNTIF(Table434[[#This Row],[Path]:[Column203]],A$6)</f>
        <v>0</v>
      </c>
      <c r="HL37" s="5">
        <f>COUNTIF(Table434[[#This Row],[Path]:[Column203]],A$7)</f>
        <v>0</v>
      </c>
      <c r="HM37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37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37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37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37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37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37" s="4" t="e">
        <f>Table434[[#This Row],[IncrementalOrganic Attribution Ratio]]*Table434[[#This Row],[Total Revenue]]</f>
        <v>#VALUE!</v>
      </c>
      <c r="HT37" s="4" t="e">
        <f>Table434[[#This Row],[BrandIntention Attribution Ratio]]*Table434[[#This Row],[Total Revenue]]</f>
        <v>#VALUE!</v>
      </c>
      <c r="HU37" s="4" t="e">
        <f>Table434[[#This Row],[Incrementalcpc Attribution Ratio]]*Table434[[#This Row],[Total Revenue]]</f>
        <v>#VALUE!</v>
      </c>
      <c r="HV37" s="4" t="e">
        <f>Table434[[#This Row],[Feeds Attribution Ratio]]*Table434[[#This Row],[Total Revenue]]</f>
        <v>#VALUE!</v>
      </c>
      <c r="HW37" s="4" t="e">
        <f>Table434[[#This Row],[Referrals Attribution Ratio]]*Table434[[#This Row],[Total Revenue]]</f>
        <v>#VALUE!</v>
      </c>
      <c r="HX37" s="4" t="e">
        <f>Table434[[#This Row],[Social Attribution Ratio]]*Table434[[#This Row],[Total Revenue]]</f>
        <v>#VALUE!</v>
      </c>
      <c r="HY37" s="18">
        <f>SUM(Table434[[#This Row],[IncrementalOrganic Attribution Ratio]:[Social Attribution Ratio]])</f>
        <v>0</v>
      </c>
    </row>
    <row r="38" spans="2:233" x14ac:dyDescent="0.25">
      <c r="B38" t="str">
        <f>IF(Table4[[#This Row],[Path]]=0,"",Table4[Path])</f>
        <v/>
      </c>
      <c r="C38" t="str">
        <f>IF(Table4[[#This Row],[Column1]]=0,"",Table4[Column1])</f>
        <v/>
      </c>
      <c r="D38" t="str">
        <f>IF(Table4[[#This Row],[Column2]]=0,"",Table4[Column2])</f>
        <v/>
      </c>
      <c r="E38" t="str">
        <f>IF(Table4[[#This Row],[Column3]]=0,"",Table4[Column3])</f>
        <v/>
      </c>
      <c r="F38" t="str">
        <f>IF(Table4[[#This Row],[Column4]]=0,"",Table4[Column4])</f>
        <v/>
      </c>
      <c r="G38" t="str">
        <f>IF(Table4[[#This Row],[Column5]]=0,"",Table4[Column5])</f>
        <v/>
      </c>
      <c r="H38" t="str">
        <f>IF(Table4[[#This Row],[Column6]]=0,"",Table4[Column6])</f>
        <v/>
      </c>
      <c r="I38" t="str">
        <f>IF(Table4[[#This Row],[Column7]]=0,"",Table4[Column7])</f>
        <v/>
      </c>
      <c r="J38" t="str">
        <f>IF(Table4[[#This Row],[Column8]]=0,"",Table4[Column8])</f>
        <v/>
      </c>
      <c r="K38" t="str">
        <f>IF(Table4[[#This Row],[Column9]]=0,"",Table4[Column9])</f>
        <v/>
      </c>
      <c r="L38" t="str">
        <f>IF(Table4[[#This Row],[Column10]]=0,"",Table4[Column10])</f>
        <v/>
      </c>
      <c r="M38" t="str">
        <f>IF(Table4[[#This Row],[Column11]]=0,"",Table4[Column11])</f>
        <v/>
      </c>
      <c r="N38" t="str">
        <f>IF(Table4[[#This Row],[Column12]]=0,"",Table4[Column12])</f>
        <v/>
      </c>
      <c r="O38" t="str">
        <f>IF(Table4[[#This Row],[Column13]]=0,"",Table4[Column13])</f>
        <v/>
      </c>
      <c r="P38" t="str">
        <f>IF(Table4[[#This Row],[Column14]]=0,"",Table4[Column14])</f>
        <v/>
      </c>
      <c r="Q38" t="str">
        <f>IF(Table4[[#This Row],[Column15]]=0,"",Table4[Column15])</f>
        <v/>
      </c>
      <c r="R38" t="str">
        <f>IF(Table4[[#This Row],[Column16]]=0,"",Table4[Column16])</f>
        <v/>
      </c>
      <c r="S38" t="str">
        <f>IF(Table4[[#This Row],[Column17]]=0,"",Table4[Column17])</f>
        <v/>
      </c>
      <c r="T38" t="str">
        <f>IF(Table4[[#This Row],[Column18]]=0,"",Table4[Column18])</f>
        <v/>
      </c>
      <c r="U38" t="str">
        <f>IF(Table4[[#This Row],[Column19]]=0,"",Table4[Column19])</f>
        <v/>
      </c>
      <c r="V38" t="str">
        <f>IF(Table4[[#This Row],[Column20]]=0,"",Table4[Column20])</f>
        <v/>
      </c>
      <c r="W38" t="str">
        <f>IF(Table4[[#This Row],[Column21]]=0,"",Table4[Column21])</f>
        <v/>
      </c>
      <c r="X38" t="str">
        <f>IF(Table4[[#This Row],[Column22]]=0,"",Table4[Column22])</f>
        <v/>
      </c>
      <c r="Y38" t="str">
        <f>IF(Table4[[#This Row],[Column23]]=0,"",Table4[Column23])</f>
        <v/>
      </c>
      <c r="Z38" t="str">
        <f>IF(Table4[[#This Row],[Column24]]=0,"",Table4[Column24])</f>
        <v/>
      </c>
      <c r="AA38" t="str">
        <f>IF(Table4[[#This Row],[Column25]]=0,"",Table4[Column25])</f>
        <v/>
      </c>
      <c r="AB38" t="str">
        <f>IF(Table4[[#This Row],[Column26]]=0,"",Table4[Column26])</f>
        <v/>
      </c>
      <c r="AC38" t="str">
        <f>IF(Table4[[#This Row],[Column27]]=0,"",Table4[Column27])</f>
        <v/>
      </c>
      <c r="AD38" t="str">
        <f>IF(Table4[[#This Row],[Column28]]=0,"",Table4[Column28])</f>
        <v/>
      </c>
      <c r="AE38" t="str">
        <f>IF(Table4[[#This Row],[Column29]]=0,"",Table4[Column29])</f>
        <v/>
      </c>
      <c r="AF38" t="str">
        <f>IF(Table4[[#This Row],[Column30]]=0,"",Table4[Column30])</f>
        <v/>
      </c>
      <c r="AG38" t="str">
        <f>IF(Table4[[#This Row],[Column31]]=0,"",Table4[Column31])</f>
        <v/>
      </c>
      <c r="AH38" t="str">
        <f>IF(Table4[[#This Row],[Column32]]=0,"",Table4[Column32])</f>
        <v/>
      </c>
      <c r="AI38" t="str">
        <f>IF(Table4[[#This Row],[Column33]]=0,"",Table4[Column33])</f>
        <v/>
      </c>
      <c r="AJ38" t="str">
        <f>IF(Table4[[#This Row],[Column34]]=0,"",Table4[Column34])</f>
        <v/>
      </c>
      <c r="AK38" t="str">
        <f>IF(Table4[[#This Row],[Column35]]=0,"",Table4[Column35])</f>
        <v/>
      </c>
      <c r="AL38" t="str">
        <f>IF(Table4[[#This Row],[Column36]]=0,"",Table4[Column36])</f>
        <v/>
      </c>
      <c r="AM38" t="str">
        <f>IF(Table4[[#This Row],[Column37]]=0,"",Table4[Column37])</f>
        <v/>
      </c>
      <c r="AN38" t="str">
        <f>IF(Table4[[#This Row],[Column38]]=0,"",Table4[Column38])</f>
        <v/>
      </c>
      <c r="AO38" t="str">
        <f>IF(Table4[[#This Row],[Column39]]=0,"",Table4[Column39])</f>
        <v/>
      </c>
      <c r="AP38" t="str">
        <f>IF(Table4[[#This Row],[Column40]]=0,"",Table4[Column40])</f>
        <v/>
      </c>
      <c r="AQ38" t="str">
        <f>IF(Table4[[#This Row],[Column41]]=0,"",Table4[Column41])</f>
        <v/>
      </c>
      <c r="AR38" t="str">
        <f>IF(Table4[[#This Row],[Column42]]=0,"",Table4[Column42])</f>
        <v/>
      </c>
      <c r="AS38" t="str">
        <f>IF(Table4[[#This Row],[Column43]]=0,"",Table4[Column43])</f>
        <v/>
      </c>
      <c r="AT38" t="str">
        <f>IF(Table4[[#This Row],[Column44]]=0,"",Table4[Column44])</f>
        <v/>
      </c>
      <c r="AU38" t="str">
        <f>IF(Table4[[#This Row],[Column45]]=0,"",Table4[Column45])</f>
        <v/>
      </c>
      <c r="AV38" t="str">
        <f>IF(Table4[[#This Row],[Column46]]=0,"",Table4[Column46])</f>
        <v/>
      </c>
      <c r="AW38" t="str">
        <f>IF(Table4[[#This Row],[Column47]]=0,"",Table4[Column47])</f>
        <v/>
      </c>
      <c r="AX38" t="str">
        <f>IF(Table4[[#This Row],[Column48]]=0,"",Table4[Column48])</f>
        <v/>
      </c>
      <c r="AY38" t="str">
        <f>IF(Table4[[#This Row],[Column49]]=0,"",Table4[Column49])</f>
        <v/>
      </c>
      <c r="AZ38" t="str">
        <f>IF(Table4[[#This Row],[Column50]]=0,"",Table4[Column50])</f>
        <v/>
      </c>
      <c r="BA38" t="str">
        <f>IF(Table4[[#This Row],[Column51]]=0,"",Table4[Column51])</f>
        <v/>
      </c>
      <c r="BB38" t="str">
        <f>IF(Table4[[#This Row],[Column52]]=0,"",Table4[Column52])</f>
        <v/>
      </c>
      <c r="BC38" t="str">
        <f>IF(Table4[[#This Row],[Column53]]=0,"",Table4[Column53])</f>
        <v/>
      </c>
      <c r="BD38" t="str">
        <f>IF(Table4[[#This Row],[Column54]]=0,"",Table4[Column54])</f>
        <v/>
      </c>
      <c r="BE38" t="str">
        <f>IF(Table4[[#This Row],[Column55]]=0,"",Table4[Column55])</f>
        <v/>
      </c>
      <c r="BF38" t="str">
        <f>IF(Table4[[#This Row],[Column56]]=0,"",Table4[Column56])</f>
        <v/>
      </c>
      <c r="BG38" t="str">
        <f>IF(Table4[[#This Row],[Column57]]=0,"",Table4[Column57])</f>
        <v/>
      </c>
      <c r="BH38" t="str">
        <f>IF(Table4[[#This Row],[Column58]]=0,"",Table4[Column58])</f>
        <v/>
      </c>
      <c r="BI38" t="str">
        <f>IF(Table4[[#This Row],[Column59]]=0,"",Table4[Column59])</f>
        <v/>
      </c>
      <c r="BJ38" t="str">
        <f>IF(Table4[[#This Row],[Column60]]=0,"",Table4[Column60])</f>
        <v/>
      </c>
      <c r="BK38" t="str">
        <f>IF(Table4[[#This Row],[Column61]]=0,"",Table4[Column61])</f>
        <v/>
      </c>
      <c r="BL38" t="str">
        <f>IF(Table4[[#This Row],[Column62]]=0,"",Table4[Column62])</f>
        <v/>
      </c>
      <c r="BM38" t="str">
        <f>IF(Table4[[#This Row],[Column63]]=0,"",Table4[Column63])</f>
        <v/>
      </c>
      <c r="BN38" t="str">
        <f>IF(Table4[[#This Row],[Column64]]=0,"",Table4[Column64])</f>
        <v/>
      </c>
      <c r="BO38" t="str">
        <f>IF(Table4[[#This Row],[Column65]]=0,"",Table4[Column65])</f>
        <v/>
      </c>
      <c r="BP38" t="str">
        <f>IF(Table4[[#This Row],[Column66]]=0,"",Table4[Column66])</f>
        <v/>
      </c>
      <c r="BQ38" t="str">
        <f>IF(Table4[[#This Row],[Column67]]=0,"",Table4[Column67])</f>
        <v/>
      </c>
      <c r="BR38" t="str">
        <f>IF(Table4[[#This Row],[Column68]]=0,"",Table4[Column68])</f>
        <v/>
      </c>
      <c r="BS38" t="str">
        <f>IF(Table4[[#This Row],[Column69]]=0,"",Table4[Column69])</f>
        <v/>
      </c>
      <c r="BT38" t="str">
        <f>IF(Table4[[#This Row],[Column70]]=0,"",Table4[Column70])</f>
        <v/>
      </c>
      <c r="BU38" t="str">
        <f>IF(Table4[[#This Row],[Column71]]=0,"",Table4[Column71])</f>
        <v/>
      </c>
      <c r="BV38" t="str">
        <f>IF(Table4[[#This Row],[Column72]]=0,"",Table4[Column72])</f>
        <v/>
      </c>
      <c r="BW38" t="str">
        <f>IF(Table4[[#This Row],[Column73]]=0,"",Table4[Column73])</f>
        <v/>
      </c>
      <c r="BX38" t="str">
        <f>IF(Table4[[#This Row],[Column74]]=0,"",Table4[Column74])</f>
        <v/>
      </c>
      <c r="BY38" t="str">
        <f>IF(Table4[[#This Row],[Column75]]=0,"",Table4[Column75])</f>
        <v/>
      </c>
      <c r="BZ38" t="str">
        <f>IF(Table4[[#This Row],[Column76]]=0,"",Table4[Column76])</f>
        <v/>
      </c>
      <c r="CA38" t="str">
        <f>IF(Table4[[#This Row],[Column77]]=0,"",Table4[Column77])</f>
        <v/>
      </c>
      <c r="CB38" t="str">
        <f>IF(Table4[[#This Row],[Column78]]=0,"",Table4[Column78])</f>
        <v/>
      </c>
      <c r="CC38" t="str">
        <f>IF(Table4[[#This Row],[Column79]]=0,"",Table4[Column79])</f>
        <v/>
      </c>
      <c r="CD38" t="str">
        <f>IF(Table4[[#This Row],[Column80]]=0,"",Table4[Column80])</f>
        <v/>
      </c>
      <c r="CE38" t="str">
        <f>IF(Table4[[#This Row],[Column81]]=0,"",Table4[Column81])</f>
        <v/>
      </c>
      <c r="CF38" t="str">
        <f>IF(Table4[[#This Row],[Column82]]=0,"",Table4[Column82])</f>
        <v/>
      </c>
      <c r="CG38" t="str">
        <f>IF(Table4[[#This Row],[Column83]]=0,"",Table4[Column83])</f>
        <v/>
      </c>
      <c r="CH38" t="str">
        <f>IF(Table4[[#This Row],[Column84]]=0,"",Table4[Column84])</f>
        <v/>
      </c>
      <c r="CI38" t="str">
        <f>IF(Table4[[#This Row],[Column85]]=0,"",Table4[Column85])</f>
        <v/>
      </c>
      <c r="CJ38" t="str">
        <f>IF(Table4[[#This Row],[Column86]]=0,"",Table4[Column86])</f>
        <v/>
      </c>
      <c r="CK38" t="str">
        <f>IF(Table4[[#This Row],[Column87]]=0,"",Table4[Column87])</f>
        <v/>
      </c>
      <c r="CL38" t="str">
        <f>IF(Table4[[#This Row],[Column88]]=0,"",Table4[Column88])</f>
        <v/>
      </c>
      <c r="CM38" t="str">
        <f>IF(Table4[[#This Row],[Column89]]=0,"",Table4[Column89])</f>
        <v/>
      </c>
      <c r="CN38" t="str">
        <f>IF(Table4[[#This Row],[Column90]]=0,"",Table4[Column90])</f>
        <v/>
      </c>
      <c r="CO38" t="str">
        <f>IF(Table4[[#This Row],[Column91]]=0,"",Table4[Column91])</f>
        <v/>
      </c>
      <c r="CP38" t="str">
        <f>IF(Table4[[#This Row],[Column92]]=0,"",Table4[Column92])</f>
        <v/>
      </c>
      <c r="CQ38" t="str">
        <f>IF(Table4[[#This Row],[Column93]]=0,"",Table4[Column93])</f>
        <v/>
      </c>
      <c r="CR38" t="str">
        <f>IF(Table4[[#This Row],[Column94]]=0,"",Table4[Column94])</f>
        <v/>
      </c>
      <c r="CS38" t="str">
        <f>IF(Table4[[#This Row],[Column95]]=0,"",Table4[Column95])</f>
        <v/>
      </c>
      <c r="CT38" t="str">
        <f>IF(Table4[[#This Row],[Column96]]=0,"",Table4[Column96])</f>
        <v/>
      </c>
      <c r="CU38" t="str">
        <f>IF(Table4[[#This Row],[Column97]]=0,"",Table4[Column97])</f>
        <v/>
      </c>
      <c r="CV38" t="str">
        <f>IF(Table4[[#This Row],[Column98]]=0,"",Table4[Column98])</f>
        <v/>
      </c>
      <c r="CW38" t="str">
        <f>IF(Table4[[#This Row],[Column99]]=0,"",Table4[Column99])</f>
        <v/>
      </c>
      <c r="CX38" t="str">
        <f>IF(Table4[[#This Row],[Column100]]=0,"",Table4[Column100])</f>
        <v/>
      </c>
      <c r="CY38" t="str">
        <f>IF(Table4[[#This Row],[Column101]]=0,"",Table4[Column101])</f>
        <v/>
      </c>
      <c r="CZ38" t="str">
        <f>IF(Table4[[#This Row],[Column102]]=0,"",Table4[Column102])</f>
        <v/>
      </c>
      <c r="DA38" t="str">
        <f>IF(Table4[[#This Row],[Column103]]=0,"",Table4[Column103])</f>
        <v/>
      </c>
      <c r="DB38" t="str">
        <f>IF(Table4[[#This Row],[Column104]]=0,"",Table4[Column104])</f>
        <v/>
      </c>
      <c r="DC38" t="str">
        <f>IF(Table4[[#This Row],[Column105]]=0,"",Table4[Column105])</f>
        <v/>
      </c>
      <c r="DD38" t="str">
        <f>IF(Table4[[#This Row],[Column106]]=0,"",Table4[Column106])</f>
        <v/>
      </c>
      <c r="DE38" t="str">
        <f>IF(Table4[[#This Row],[Column107]]=0,"",Table4[Column107])</f>
        <v/>
      </c>
      <c r="DF38" t="str">
        <f>IF(Table4[[#This Row],[Column108]]=0,"",Table4[Column108])</f>
        <v/>
      </c>
      <c r="DG38" t="str">
        <f>IF(Table4[[#This Row],[Column109]]=0,"",Table4[Column109])</f>
        <v/>
      </c>
      <c r="DH38" t="str">
        <f>IF(Table4[[#This Row],[Column110]]=0,"",Table4[Column110])</f>
        <v/>
      </c>
      <c r="DI38" t="str">
        <f>IF(Table4[[#This Row],[Column111]]=0,"",Table4[Column111])</f>
        <v/>
      </c>
      <c r="DJ38" t="str">
        <f>IF(Table4[[#This Row],[Column112]]=0,"",Table4[Column112])</f>
        <v/>
      </c>
      <c r="DK38" t="str">
        <f>IF(Table4[[#This Row],[Column113]]=0,"",Table4[Column113])</f>
        <v/>
      </c>
      <c r="DL38" t="str">
        <f>IF(Table4[[#This Row],[Column114]]=0,"",Table4[Column114])</f>
        <v/>
      </c>
      <c r="DM38" t="str">
        <f>IF(Table4[[#This Row],[Column115]]=0,"",Table4[Column115])</f>
        <v/>
      </c>
      <c r="DN38" t="str">
        <f>IF(Table4[[#This Row],[Column116]]=0,"",Table4[Column116])</f>
        <v/>
      </c>
      <c r="DO38" t="str">
        <f>IF(Table4[[#This Row],[Column117]]=0,"",Table4[Column117])</f>
        <v/>
      </c>
      <c r="DP38" t="str">
        <f>IF(Table4[[#This Row],[Column118]]=0,"",Table4[Column118])</f>
        <v/>
      </c>
      <c r="DQ38" t="str">
        <f>IF(Table4[[#This Row],[Column119]]=0,"",Table4[Column119])</f>
        <v/>
      </c>
      <c r="DR38" t="str">
        <f>IF(Table4[[#This Row],[Column120]]=0,"",Table4[Column120])</f>
        <v/>
      </c>
      <c r="DS38" t="str">
        <f>IF(Table4[[#This Row],[Column121]]=0,"",Table4[Column121])</f>
        <v/>
      </c>
      <c r="DT38" t="str">
        <f>IF(Table4[[#This Row],[Column122]]=0,"",Table4[Column122])</f>
        <v/>
      </c>
      <c r="DU38" t="str">
        <f>IF(Table4[[#This Row],[Column123]]=0,"",Table4[Column123])</f>
        <v/>
      </c>
      <c r="DV38" t="str">
        <f>IF(Table4[[#This Row],[Column124]]=0,"",Table4[Column124])</f>
        <v/>
      </c>
      <c r="DW38" t="str">
        <f>IF(Table4[[#This Row],[Column125]]=0,"",Table4[Column125])</f>
        <v/>
      </c>
      <c r="DX38" t="str">
        <f>IF(Table4[[#This Row],[Column126]]=0,"",Table4[Column126])</f>
        <v/>
      </c>
      <c r="DY38" t="str">
        <f>IF(Table4[[#This Row],[Column127]]=0,"",Table4[Column127])</f>
        <v/>
      </c>
      <c r="DZ38" t="str">
        <f>IF(Table4[[#This Row],[Column128]]=0,"",Table4[Column128])</f>
        <v/>
      </c>
      <c r="EA38" t="str">
        <f>IF(Table4[[#This Row],[Column129]]=0,"",Table4[Column129])</f>
        <v/>
      </c>
      <c r="EB38" t="str">
        <f>IF(Table4[[#This Row],[Column130]]=0,"",Table4[Column130])</f>
        <v/>
      </c>
      <c r="EC38" t="str">
        <f>IF(Table4[[#This Row],[Column131]]=0,"",Table4[Column131])</f>
        <v/>
      </c>
      <c r="ED38" t="str">
        <f>IF(Table4[[#This Row],[Column132]]=0,"",Table4[Column132])</f>
        <v/>
      </c>
      <c r="EE38" t="str">
        <f>IF(Table4[[#This Row],[Column133]]=0,"",Table4[Column133])</f>
        <v/>
      </c>
      <c r="EF38" t="str">
        <f>IF(Table4[[#This Row],[Column134]]=0,"",Table4[Column134])</f>
        <v/>
      </c>
      <c r="EG38" t="str">
        <f>IF(Table4[[#This Row],[Column135]]=0,"",Table4[Column135])</f>
        <v/>
      </c>
      <c r="EH38" t="str">
        <f>IF(Table4[[#This Row],[Column136]]=0,"",Table4[Column136])</f>
        <v/>
      </c>
      <c r="EI38" t="str">
        <f>IF(Table4[[#This Row],[Column137]]=0,"",Table4[Column137])</f>
        <v/>
      </c>
      <c r="EJ38" t="str">
        <f>IF(Table4[[#This Row],[Column138]]=0,"",Table4[Column138])</f>
        <v/>
      </c>
      <c r="EK38" t="str">
        <f>IF(Table4[[#This Row],[Column139]]=0,"",Table4[Column139])</f>
        <v/>
      </c>
      <c r="EL38" t="str">
        <f>IF(Table4[[#This Row],[Column140]]=0,"",Table4[Column140])</f>
        <v/>
      </c>
      <c r="EM38" t="str">
        <f>IF(Table4[[#This Row],[Column141]]=0,"",Table4[Column141])</f>
        <v/>
      </c>
      <c r="EN38" t="str">
        <f>IF(Table4[[#This Row],[Column142]]=0,"",Table4[Column142])</f>
        <v/>
      </c>
      <c r="EO38" t="str">
        <f>IF(Table4[[#This Row],[Column143]]=0,"",Table4[Column143])</f>
        <v/>
      </c>
      <c r="EP38" t="str">
        <f>IF(Table4[[#This Row],[Column144]]=0,"",Table4[Column144])</f>
        <v/>
      </c>
      <c r="EQ38" t="str">
        <f>IF(Table4[[#This Row],[Column145]]=0,"",Table4[Column145])</f>
        <v/>
      </c>
      <c r="ER38" t="str">
        <f>IF(Table4[[#This Row],[Column146]]=0,"",Table4[Column146])</f>
        <v/>
      </c>
      <c r="ES38" t="str">
        <f>IF(Table4[[#This Row],[Column147]]=0,"",Table4[Column147])</f>
        <v/>
      </c>
      <c r="ET38" t="str">
        <f>IF(Table4[[#This Row],[Column148]]=0,"",Table4[Column148])</f>
        <v/>
      </c>
      <c r="EU38" t="str">
        <f>IF(Table4[[#This Row],[Column149]]=0,"",Table4[Column149])</f>
        <v/>
      </c>
      <c r="EV38" t="str">
        <f>IF(Table4[[#This Row],[Column150]]=0,"",Table4[Column150])</f>
        <v/>
      </c>
      <c r="EW38" t="str">
        <f>IF(Table4[[#This Row],[Column151]]=0,"",Table4[Column151])</f>
        <v/>
      </c>
      <c r="EX38" t="str">
        <f>IF(Table4[[#This Row],[Column152]]=0,"",Table4[Column152])</f>
        <v/>
      </c>
      <c r="EY38" t="str">
        <f>IF(Table4[[#This Row],[Column153]]=0,"",Table4[Column153])</f>
        <v/>
      </c>
      <c r="EZ38" t="str">
        <f>IF(Table4[[#This Row],[Column154]]=0,"",Table4[Column154])</f>
        <v/>
      </c>
      <c r="FA38" t="str">
        <f>IF(Table4[[#This Row],[Column155]]=0,"",Table4[Column155])</f>
        <v/>
      </c>
      <c r="FB38" t="str">
        <f>IF(Table4[[#This Row],[Column156]]=0,"",Table4[Column156])</f>
        <v/>
      </c>
      <c r="FC38" t="str">
        <f>IF(Table4[[#This Row],[Column157]]=0,"",Table4[Column157])</f>
        <v/>
      </c>
      <c r="FD38" t="str">
        <f>IF(Table4[[#This Row],[Column158]]=0,"",Table4[Column158])</f>
        <v/>
      </c>
      <c r="FE38" t="str">
        <f>IF(Table4[[#This Row],[Column159]]=0,"",Table4[Column159])</f>
        <v/>
      </c>
      <c r="FF38" t="str">
        <f>IF(Table4[[#This Row],[Column160]]=0,"",Table4[Column160])</f>
        <v/>
      </c>
      <c r="FG38" t="str">
        <f>IF(Table4[[#This Row],[Column161]]=0,"",Table4[Column161])</f>
        <v/>
      </c>
      <c r="FH38" t="str">
        <f>IF(Table4[[#This Row],[Column162]]=0,"",Table4[Column162])</f>
        <v/>
      </c>
      <c r="FI38" t="str">
        <f>IF(Table4[[#This Row],[Column163]]=0,"",Table4[Column163])</f>
        <v/>
      </c>
      <c r="FJ38" t="str">
        <f>IF(Table4[[#This Row],[Column164]]=0,"",Table4[Column164])</f>
        <v/>
      </c>
      <c r="FK38" t="str">
        <f>IF(Table4[[#This Row],[Column165]]=0,"",Table4[Column165])</f>
        <v/>
      </c>
      <c r="FL38" t="str">
        <f>IF(Table4[[#This Row],[Column166]]=0,"",Table4[Column166])</f>
        <v/>
      </c>
      <c r="FM38" t="str">
        <f>IF(Table4[[#This Row],[Column167]]=0,"",Table4[Column167])</f>
        <v/>
      </c>
      <c r="FN38" t="str">
        <f>IF(Table4[[#This Row],[Column168]]=0,"",Table4[Column168])</f>
        <v/>
      </c>
      <c r="FO38" t="str">
        <f>IF(Table4[[#This Row],[Column169]]=0,"",Table4[Column169])</f>
        <v/>
      </c>
      <c r="FP38" t="str">
        <f>IF(Table4[[#This Row],[Column170]]=0,"",Table4[Column170])</f>
        <v/>
      </c>
      <c r="FQ38" t="str">
        <f>IF(Table4[[#This Row],[Column171]]=0,"",Table4[Column171])</f>
        <v/>
      </c>
      <c r="FR38" t="str">
        <f>IF(Table4[[#This Row],[Column172]]=0,"",Table4[Column172])</f>
        <v/>
      </c>
      <c r="FS38" t="str">
        <f>IF(Table4[[#This Row],[Column173]]=0,"",Table4[Column173])</f>
        <v/>
      </c>
      <c r="FT38" t="str">
        <f>IF(Table4[[#This Row],[Column174]]=0,"",Table4[Column174])</f>
        <v/>
      </c>
      <c r="FU38" t="str">
        <f>IF(Table4[[#This Row],[Column175]]=0,"",Table4[Column175])</f>
        <v/>
      </c>
      <c r="FV38" t="str">
        <f>IF(Table4[[#This Row],[Column176]]=0,"",Table4[Column176])</f>
        <v/>
      </c>
      <c r="FW38" t="str">
        <f>IF(Table4[[#This Row],[Column177]]=0,"",Table4[Column177])</f>
        <v/>
      </c>
      <c r="FX38" t="str">
        <f>IF(Table4[[#This Row],[Column178]]=0,"",Table4[Column178])</f>
        <v/>
      </c>
      <c r="FY38" t="str">
        <f>IF(Table4[[#This Row],[Column179]]=0,"",Table4[Column179])</f>
        <v/>
      </c>
      <c r="FZ38" t="str">
        <f>IF(Table4[[#This Row],[Column180]]=0,"",Table4[Column180])</f>
        <v/>
      </c>
      <c r="GA38" t="str">
        <f>IF(Table4[[#This Row],[Column181]]=0,"",Table4[Column181])</f>
        <v/>
      </c>
      <c r="GB38" t="str">
        <f>IF(Table4[[#This Row],[Column182]]=0,"",Table4[Column182])</f>
        <v/>
      </c>
      <c r="GC38" t="str">
        <f>IF(Table4[[#This Row],[Column183]]=0,"",Table4[Column183])</f>
        <v/>
      </c>
      <c r="GD38" t="str">
        <f>IF(Table4[[#This Row],[Column184]]=0,"",Table4[Column184])</f>
        <v/>
      </c>
      <c r="GE38" t="str">
        <f>IF(Table4[[#This Row],[Column185]]=0,"",Table4[Column185])</f>
        <v/>
      </c>
      <c r="GF38" t="str">
        <f>IF(Table4[[#This Row],[Column186]]=0,"",Table4[Column186])</f>
        <v/>
      </c>
      <c r="GG38" t="str">
        <f>IF(Table4[[#This Row],[Column187]]=0,"",Table4[Column187])</f>
        <v/>
      </c>
      <c r="GH38" t="str">
        <f>IF(Table4[[#This Row],[Column188]]=0,"",Table4[Column188])</f>
        <v/>
      </c>
      <c r="GI38" t="str">
        <f>IF(Table4[[#This Row],[Column189]]=0,"",Table4[Column189])</f>
        <v/>
      </c>
      <c r="GJ38" t="str">
        <f>IF(Table4[[#This Row],[Column190]]=0,"",Table4[Column190])</f>
        <v/>
      </c>
      <c r="GK38" t="str">
        <f>IF(Table4[[#This Row],[Column191]]=0,"",Table4[Column191])</f>
        <v/>
      </c>
      <c r="GL38" t="str">
        <f>IF(Table4[[#This Row],[Column192]]=0,"",Table4[Column192])</f>
        <v/>
      </c>
      <c r="GM38" t="str">
        <f>IF(Table4[[#This Row],[Column193]]=0,"",Table4[Column193])</f>
        <v/>
      </c>
      <c r="GN38" t="str">
        <f>IF(Table4[[#This Row],[Column194]]=0,"",Table4[Column194])</f>
        <v/>
      </c>
      <c r="GO38" t="str">
        <f>IF(Table4[[#This Row],[Column195]]=0,"",Table4[Column195])</f>
        <v/>
      </c>
      <c r="GP38" t="str">
        <f>IF(Table4[[#This Row],[Column196]]=0,"",Table4[Column196])</f>
        <v/>
      </c>
      <c r="GQ38" t="str">
        <f>IF(Table4[[#This Row],[Column197]]=0,"",Table4[Column197])</f>
        <v/>
      </c>
      <c r="GR38" t="str">
        <f>IF(Table4[[#This Row],[Column198]]=0,"",Table4[Column198])</f>
        <v/>
      </c>
      <c r="GS38" t="str">
        <f>IF(Table4[[#This Row],[Column199]]=0,"",Table4[Column199])</f>
        <v/>
      </c>
      <c r="GT38" t="str">
        <f>IF(Table4[[#This Row],[Column200]]=0,"",Table4[Column200])</f>
        <v/>
      </c>
      <c r="GU38" t="str">
        <f>IF(Table4[[#This Row],[Column201]]=0,"",Table4[Column201])</f>
        <v/>
      </c>
      <c r="GV38" t="str">
        <f>IF(Table4[[#This Row],[Column202]]=0,"",Table4[Column202])</f>
        <v/>
      </c>
      <c r="GW38" t="str">
        <f>IF(Table4[[#This Row],[Column203]]=0,"",Table4[Column203])</f>
        <v/>
      </c>
      <c r="GX38" t="str">
        <f>IF(Table4[[#This Row],[Conversions]]=0,"",Table4[Conversions])</f>
        <v/>
      </c>
      <c r="GY38" s="2" t="e">
        <f>Table434[[#This Row],[Conversions]]*B$2</f>
        <v>#VALUE!</v>
      </c>
      <c r="GZ38">
        <f>SUM(COUNTIF(Table434[[#This Row],[Path]:[Column203]],{"*e*","social"}))</f>
        <v>0</v>
      </c>
      <c r="HA38" t="e">
        <f t="array" ref="HA38">IF(LOOKUP(REPT("Z",255),IF(B38:GW38&lt;&gt;"",B38:GW38),B38:GW38)=A$2,1,0)</f>
        <v>#N/A</v>
      </c>
      <c r="HB38" t="e">
        <f t="array" ref="HB38">IF(LOOKUP(REPT("Z",255),IF(B38:GW38&lt;&gt;"",B38:GW38),B38:GW38)=A$3,1,0)</f>
        <v>#N/A</v>
      </c>
      <c r="HC38" t="e">
        <f t="array" ref="HC38">IF(LOOKUP(REPT("Z",255),IF(B38:GW38&lt;&gt;"",B38:GW38),B38:GW38)=A$4,1,0)</f>
        <v>#N/A</v>
      </c>
      <c r="HD38" t="e">
        <f t="array" ref="HD38">IF(LOOKUP(REPT("Z",255),IF(B38:GW38&lt;&gt;"",B38:GW38),B38:GW38)=A$5,1,0)</f>
        <v>#N/A</v>
      </c>
      <c r="HE38" t="e">
        <f t="array" ref="HE38">IF(LOOKUP(REPT("Z",255),IF(B38:GW38&lt;&gt;"",B38:GW38),B38:GW38)=A$6,1,0)</f>
        <v>#N/A</v>
      </c>
      <c r="HF38" t="e">
        <f t="array" ref="HF38">IF(LOOKUP(REPT("Z",255),IF(B38:GW38&lt;&gt;"",B38:GW38),B38:GW38)=A$7,1,0)</f>
        <v>#N/A</v>
      </c>
      <c r="HG38" s="1">
        <f>COUNTIF(Table434[[#This Row],[Path]:[Column203]],A$2)</f>
        <v>0</v>
      </c>
      <c r="HH38" s="1">
        <f>COUNTIF(Table434[[#This Row],[Path]:[Column203]],A$3)</f>
        <v>0</v>
      </c>
      <c r="HI38" s="1">
        <f>COUNTIF(Table434[[#This Row],[Path]:[Column203]],A$4)</f>
        <v>0</v>
      </c>
      <c r="HJ38" s="5">
        <f>COUNTIF(Table434[[#This Row],[Path]:[Column203]],A$5)</f>
        <v>0</v>
      </c>
      <c r="HK38" s="5">
        <f>COUNTIF(Table434[[#This Row],[Path]:[Column203]],A$6)</f>
        <v>0</v>
      </c>
      <c r="HL38" s="5">
        <f>COUNTIF(Table434[[#This Row],[Path]:[Column203]],A$7)</f>
        <v>0</v>
      </c>
      <c r="HM38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38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38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38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38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38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38" s="4" t="e">
        <f>Table434[[#This Row],[IncrementalOrganic Attribution Ratio]]*Table434[[#This Row],[Total Revenue]]</f>
        <v>#VALUE!</v>
      </c>
      <c r="HT38" s="4" t="e">
        <f>Table434[[#This Row],[BrandIntention Attribution Ratio]]*Table434[[#This Row],[Total Revenue]]</f>
        <v>#VALUE!</v>
      </c>
      <c r="HU38" s="4" t="e">
        <f>Table434[[#This Row],[Incrementalcpc Attribution Ratio]]*Table434[[#This Row],[Total Revenue]]</f>
        <v>#VALUE!</v>
      </c>
      <c r="HV38" s="4" t="e">
        <f>Table434[[#This Row],[Feeds Attribution Ratio]]*Table434[[#This Row],[Total Revenue]]</f>
        <v>#VALUE!</v>
      </c>
      <c r="HW38" s="4" t="e">
        <f>Table434[[#This Row],[Referrals Attribution Ratio]]*Table434[[#This Row],[Total Revenue]]</f>
        <v>#VALUE!</v>
      </c>
      <c r="HX38" s="4" t="e">
        <f>Table434[[#This Row],[Social Attribution Ratio]]*Table434[[#This Row],[Total Revenue]]</f>
        <v>#VALUE!</v>
      </c>
      <c r="HY38" s="18">
        <f>SUM(Table434[[#This Row],[IncrementalOrganic Attribution Ratio]:[Social Attribution Ratio]])</f>
        <v>0</v>
      </c>
    </row>
    <row r="39" spans="2:233" x14ac:dyDescent="0.25">
      <c r="B39" t="str">
        <f>IF(Table4[[#This Row],[Path]]=0,"",Table4[Path])</f>
        <v/>
      </c>
      <c r="C39" t="str">
        <f>IF(Table4[[#This Row],[Column1]]=0,"",Table4[Column1])</f>
        <v/>
      </c>
      <c r="D39" t="str">
        <f>IF(Table4[[#This Row],[Column2]]=0,"",Table4[Column2])</f>
        <v/>
      </c>
      <c r="E39" t="str">
        <f>IF(Table4[[#This Row],[Column3]]=0,"",Table4[Column3])</f>
        <v/>
      </c>
      <c r="F39" t="str">
        <f>IF(Table4[[#This Row],[Column4]]=0,"",Table4[Column4])</f>
        <v/>
      </c>
      <c r="G39" t="str">
        <f>IF(Table4[[#This Row],[Column5]]=0,"",Table4[Column5])</f>
        <v/>
      </c>
      <c r="H39" t="str">
        <f>IF(Table4[[#This Row],[Column6]]=0,"",Table4[Column6])</f>
        <v/>
      </c>
      <c r="I39" t="str">
        <f>IF(Table4[[#This Row],[Column7]]=0,"",Table4[Column7])</f>
        <v/>
      </c>
      <c r="J39" t="str">
        <f>IF(Table4[[#This Row],[Column8]]=0,"",Table4[Column8])</f>
        <v/>
      </c>
      <c r="K39" t="str">
        <f>IF(Table4[[#This Row],[Column9]]=0,"",Table4[Column9])</f>
        <v/>
      </c>
      <c r="L39" t="str">
        <f>IF(Table4[[#This Row],[Column10]]=0,"",Table4[Column10])</f>
        <v/>
      </c>
      <c r="M39" t="str">
        <f>IF(Table4[[#This Row],[Column11]]=0,"",Table4[Column11])</f>
        <v/>
      </c>
      <c r="N39" t="str">
        <f>IF(Table4[[#This Row],[Column12]]=0,"",Table4[Column12])</f>
        <v/>
      </c>
      <c r="O39" t="str">
        <f>IF(Table4[[#This Row],[Column13]]=0,"",Table4[Column13])</f>
        <v/>
      </c>
      <c r="P39" t="str">
        <f>IF(Table4[[#This Row],[Column14]]=0,"",Table4[Column14])</f>
        <v/>
      </c>
      <c r="Q39" t="str">
        <f>IF(Table4[[#This Row],[Column15]]=0,"",Table4[Column15])</f>
        <v/>
      </c>
      <c r="R39" t="str">
        <f>IF(Table4[[#This Row],[Column16]]=0,"",Table4[Column16])</f>
        <v/>
      </c>
      <c r="S39" t="str">
        <f>IF(Table4[[#This Row],[Column17]]=0,"",Table4[Column17])</f>
        <v/>
      </c>
      <c r="T39" t="str">
        <f>IF(Table4[[#This Row],[Column18]]=0,"",Table4[Column18])</f>
        <v/>
      </c>
      <c r="U39" t="str">
        <f>IF(Table4[[#This Row],[Column19]]=0,"",Table4[Column19])</f>
        <v/>
      </c>
      <c r="V39" t="str">
        <f>IF(Table4[[#This Row],[Column20]]=0,"",Table4[Column20])</f>
        <v/>
      </c>
      <c r="W39" t="str">
        <f>IF(Table4[[#This Row],[Column21]]=0,"",Table4[Column21])</f>
        <v/>
      </c>
      <c r="X39" t="str">
        <f>IF(Table4[[#This Row],[Column22]]=0,"",Table4[Column22])</f>
        <v/>
      </c>
      <c r="Y39" t="str">
        <f>IF(Table4[[#This Row],[Column23]]=0,"",Table4[Column23])</f>
        <v/>
      </c>
      <c r="Z39" t="str">
        <f>IF(Table4[[#This Row],[Column24]]=0,"",Table4[Column24])</f>
        <v/>
      </c>
      <c r="AA39" t="str">
        <f>IF(Table4[[#This Row],[Column25]]=0,"",Table4[Column25])</f>
        <v/>
      </c>
      <c r="AB39" t="str">
        <f>IF(Table4[[#This Row],[Column26]]=0,"",Table4[Column26])</f>
        <v/>
      </c>
      <c r="AC39" t="str">
        <f>IF(Table4[[#This Row],[Column27]]=0,"",Table4[Column27])</f>
        <v/>
      </c>
      <c r="AD39" t="str">
        <f>IF(Table4[[#This Row],[Column28]]=0,"",Table4[Column28])</f>
        <v/>
      </c>
      <c r="AE39" t="str">
        <f>IF(Table4[[#This Row],[Column29]]=0,"",Table4[Column29])</f>
        <v/>
      </c>
      <c r="AF39" t="str">
        <f>IF(Table4[[#This Row],[Column30]]=0,"",Table4[Column30])</f>
        <v/>
      </c>
      <c r="AG39" t="str">
        <f>IF(Table4[[#This Row],[Column31]]=0,"",Table4[Column31])</f>
        <v/>
      </c>
      <c r="AH39" t="str">
        <f>IF(Table4[[#This Row],[Column32]]=0,"",Table4[Column32])</f>
        <v/>
      </c>
      <c r="AI39" t="str">
        <f>IF(Table4[[#This Row],[Column33]]=0,"",Table4[Column33])</f>
        <v/>
      </c>
      <c r="AJ39" t="str">
        <f>IF(Table4[[#This Row],[Column34]]=0,"",Table4[Column34])</f>
        <v/>
      </c>
      <c r="AK39" t="str">
        <f>IF(Table4[[#This Row],[Column35]]=0,"",Table4[Column35])</f>
        <v/>
      </c>
      <c r="AL39" t="str">
        <f>IF(Table4[[#This Row],[Column36]]=0,"",Table4[Column36])</f>
        <v/>
      </c>
      <c r="AM39" t="str">
        <f>IF(Table4[[#This Row],[Column37]]=0,"",Table4[Column37])</f>
        <v/>
      </c>
      <c r="AN39" t="str">
        <f>IF(Table4[[#This Row],[Column38]]=0,"",Table4[Column38])</f>
        <v/>
      </c>
      <c r="AO39" t="str">
        <f>IF(Table4[[#This Row],[Column39]]=0,"",Table4[Column39])</f>
        <v/>
      </c>
      <c r="AP39" t="str">
        <f>IF(Table4[[#This Row],[Column40]]=0,"",Table4[Column40])</f>
        <v/>
      </c>
      <c r="AQ39" t="str">
        <f>IF(Table4[[#This Row],[Column41]]=0,"",Table4[Column41])</f>
        <v/>
      </c>
      <c r="AR39" t="str">
        <f>IF(Table4[[#This Row],[Column42]]=0,"",Table4[Column42])</f>
        <v/>
      </c>
      <c r="AS39" t="str">
        <f>IF(Table4[[#This Row],[Column43]]=0,"",Table4[Column43])</f>
        <v/>
      </c>
      <c r="AT39" t="str">
        <f>IF(Table4[[#This Row],[Column44]]=0,"",Table4[Column44])</f>
        <v/>
      </c>
      <c r="AU39" t="str">
        <f>IF(Table4[[#This Row],[Column45]]=0,"",Table4[Column45])</f>
        <v/>
      </c>
      <c r="AV39" t="str">
        <f>IF(Table4[[#This Row],[Column46]]=0,"",Table4[Column46])</f>
        <v/>
      </c>
      <c r="AW39" t="str">
        <f>IF(Table4[[#This Row],[Column47]]=0,"",Table4[Column47])</f>
        <v/>
      </c>
      <c r="AX39" t="str">
        <f>IF(Table4[[#This Row],[Column48]]=0,"",Table4[Column48])</f>
        <v/>
      </c>
      <c r="AY39" t="str">
        <f>IF(Table4[[#This Row],[Column49]]=0,"",Table4[Column49])</f>
        <v/>
      </c>
      <c r="AZ39" t="str">
        <f>IF(Table4[[#This Row],[Column50]]=0,"",Table4[Column50])</f>
        <v/>
      </c>
      <c r="BA39" t="str">
        <f>IF(Table4[[#This Row],[Column51]]=0,"",Table4[Column51])</f>
        <v/>
      </c>
      <c r="BB39" t="str">
        <f>IF(Table4[[#This Row],[Column52]]=0,"",Table4[Column52])</f>
        <v/>
      </c>
      <c r="BC39" t="str">
        <f>IF(Table4[[#This Row],[Column53]]=0,"",Table4[Column53])</f>
        <v/>
      </c>
      <c r="BD39" t="str">
        <f>IF(Table4[[#This Row],[Column54]]=0,"",Table4[Column54])</f>
        <v/>
      </c>
      <c r="BE39" t="str">
        <f>IF(Table4[[#This Row],[Column55]]=0,"",Table4[Column55])</f>
        <v/>
      </c>
      <c r="BF39" t="str">
        <f>IF(Table4[[#This Row],[Column56]]=0,"",Table4[Column56])</f>
        <v/>
      </c>
      <c r="BG39" t="str">
        <f>IF(Table4[[#This Row],[Column57]]=0,"",Table4[Column57])</f>
        <v/>
      </c>
      <c r="BH39" t="str">
        <f>IF(Table4[[#This Row],[Column58]]=0,"",Table4[Column58])</f>
        <v/>
      </c>
      <c r="BI39" t="str">
        <f>IF(Table4[[#This Row],[Column59]]=0,"",Table4[Column59])</f>
        <v/>
      </c>
      <c r="BJ39" t="str">
        <f>IF(Table4[[#This Row],[Column60]]=0,"",Table4[Column60])</f>
        <v/>
      </c>
      <c r="BK39" t="str">
        <f>IF(Table4[[#This Row],[Column61]]=0,"",Table4[Column61])</f>
        <v/>
      </c>
      <c r="BL39" t="str">
        <f>IF(Table4[[#This Row],[Column62]]=0,"",Table4[Column62])</f>
        <v/>
      </c>
      <c r="BM39" t="str">
        <f>IF(Table4[[#This Row],[Column63]]=0,"",Table4[Column63])</f>
        <v/>
      </c>
      <c r="BN39" t="str">
        <f>IF(Table4[[#This Row],[Column64]]=0,"",Table4[Column64])</f>
        <v/>
      </c>
      <c r="BO39" t="str">
        <f>IF(Table4[[#This Row],[Column65]]=0,"",Table4[Column65])</f>
        <v/>
      </c>
      <c r="BP39" t="str">
        <f>IF(Table4[[#This Row],[Column66]]=0,"",Table4[Column66])</f>
        <v/>
      </c>
      <c r="BQ39" t="str">
        <f>IF(Table4[[#This Row],[Column67]]=0,"",Table4[Column67])</f>
        <v/>
      </c>
      <c r="BR39" t="str">
        <f>IF(Table4[[#This Row],[Column68]]=0,"",Table4[Column68])</f>
        <v/>
      </c>
      <c r="BS39" t="str">
        <f>IF(Table4[[#This Row],[Column69]]=0,"",Table4[Column69])</f>
        <v/>
      </c>
      <c r="BT39" t="str">
        <f>IF(Table4[[#This Row],[Column70]]=0,"",Table4[Column70])</f>
        <v/>
      </c>
      <c r="BU39" t="str">
        <f>IF(Table4[[#This Row],[Column71]]=0,"",Table4[Column71])</f>
        <v/>
      </c>
      <c r="BV39" t="str">
        <f>IF(Table4[[#This Row],[Column72]]=0,"",Table4[Column72])</f>
        <v/>
      </c>
      <c r="BW39" t="str">
        <f>IF(Table4[[#This Row],[Column73]]=0,"",Table4[Column73])</f>
        <v/>
      </c>
      <c r="BX39" t="str">
        <f>IF(Table4[[#This Row],[Column74]]=0,"",Table4[Column74])</f>
        <v/>
      </c>
      <c r="BY39" t="str">
        <f>IF(Table4[[#This Row],[Column75]]=0,"",Table4[Column75])</f>
        <v/>
      </c>
      <c r="BZ39" t="str">
        <f>IF(Table4[[#This Row],[Column76]]=0,"",Table4[Column76])</f>
        <v/>
      </c>
      <c r="CA39" t="str">
        <f>IF(Table4[[#This Row],[Column77]]=0,"",Table4[Column77])</f>
        <v/>
      </c>
      <c r="CB39" t="str">
        <f>IF(Table4[[#This Row],[Column78]]=0,"",Table4[Column78])</f>
        <v/>
      </c>
      <c r="CC39" t="str">
        <f>IF(Table4[[#This Row],[Column79]]=0,"",Table4[Column79])</f>
        <v/>
      </c>
      <c r="CD39" t="str">
        <f>IF(Table4[[#This Row],[Column80]]=0,"",Table4[Column80])</f>
        <v/>
      </c>
      <c r="CE39" t="str">
        <f>IF(Table4[[#This Row],[Column81]]=0,"",Table4[Column81])</f>
        <v/>
      </c>
      <c r="CF39" t="str">
        <f>IF(Table4[[#This Row],[Column82]]=0,"",Table4[Column82])</f>
        <v/>
      </c>
      <c r="CG39" t="str">
        <f>IF(Table4[[#This Row],[Column83]]=0,"",Table4[Column83])</f>
        <v/>
      </c>
      <c r="CH39" t="str">
        <f>IF(Table4[[#This Row],[Column84]]=0,"",Table4[Column84])</f>
        <v/>
      </c>
      <c r="CI39" t="str">
        <f>IF(Table4[[#This Row],[Column85]]=0,"",Table4[Column85])</f>
        <v/>
      </c>
      <c r="CJ39" t="str">
        <f>IF(Table4[[#This Row],[Column86]]=0,"",Table4[Column86])</f>
        <v/>
      </c>
      <c r="CK39" t="str">
        <f>IF(Table4[[#This Row],[Column87]]=0,"",Table4[Column87])</f>
        <v/>
      </c>
      <c r="CL39" t="str">
        <f>IF(Table4[[#This Row],[Column88]]=0,"",Table4[Column88])</f>
        <v/>
      </c>
      <c r="CM39" t="str">
        <f>IF(Table4[[#This Row],[Column89]]=0,"",Table4[Column89])</f>
        <v/>
      </c>
      <c r="CN39" t="str">
        <f>IF(Table4[[#This Row],[Column90]]=0,"",Table4[Column90])</f>
        <v/>
      </c>
      <c r="CO39" t="str">
        <f>IF(Table4[[#This Row],[Column91]]=0,"",Table4[Column91])</f>
        <v/>
      </c>
      <c r="CP39" t="str">
        <f>IF(Table4[[#This Row],[Column92]]=0,"",Table4[Column92])</f>
        <v/>
      </c>
      <c r="CQ39" t="str">
        <f>IF(Table4[[#This Row],[Column93]]=0,"",Table4[Column93])</f>
        <v/>
      </c>
      <c r="CR39" t="str">
        <f>IF(Table4[[#This Row],[Column94]]=0,"",Table4[Column94])</f>
        <v/>
      </c>
      <c r="CS39" t="str">
        <f>IF(Table4[[#This Row],[Column95]]=0,"",Table4[Column95])</f>
        <v/>
      </c>
      <c r="CT39" t="str">
        <f>IF(Table4[[#This Row],[Column96]]=0,"",Table4[Column96])</f>
        <v/>
      </c>
      <c r="CU39" t="str">
        <f>IF(Table4[[#This Row],[Column97]]=0,"",Table4[Column97])</f>
        <v/>
      </c>
      <c r="CV39" t="str">
        <f>IF(Table4[[#This Row],[Column98]]=0,"",Table4[Column98])</f>
        <v/>
      </c>
      <c r="CW39" t="str">
        <f>IF(Table4[[#This Row],[Column99]]=0,"",Table4[Column99])</f>
        <v/>
      </c>
      <c r="CX39" t="str">
        <f>IF(Table4[[#This Row],[Column100]]=0,"",Table4[Column100])</f>
        <v/>
      </c>
      <c r="CY39" t="str">
        <f>IF(Table4[[#This Row],[Column101]]=0,"",Table4[Column101])</f>
        <v/>
      </c>
      <c r="CZ39" t="str">
        <f>IF(Table4[[#This Row],[Column102]]=0,"",Table4[Column102])</f>
        <v/>
      </c>
      <c r="DA39" t="str">
        <f>IF(Table4[[#This Row],[Column103]]=0,"",Table4[Column103])</f>
        <v/>
      </c>
      <c r="DB39" t="str">
        <f>IF(Table4[[#This Row],[Column104]]=0,"",Table4[Column104])</f>
        <v/>
      </c>
      <c r="DC39" t="str">
        <f>IF(Table4[[#This Row],[Column105]]=0,"",Table4[Column105])</f>
        <v/>
      </c>
      <c r="DD39" t="str">
        <f>IF(Table4[[#This Row],[Column106]]=0,"",Table4[Column106])</f>
        <v/>
      </c>
      <c r="DE39" t="str">
        <f>IF(Table4[[#This Row],[Column107]]=0,"",Table4[Column107])</f>
        <v/>
      </c>
      <c r="DF39" t="str">
        <f>IF(Table4[[#This Row],[Column108]]=0,"",Table4[Column108])</f>
        <v/>
      </c>
      <c r="DG39" t="str">
        <f>IF(Table4[[#This Row],[Column109]]=0,"",Table4[Column109])</f>
        <v/>
      </c>
      <c r="DH39" t="str">
        <f>IF(Table4[[#This Row],[Column110]]=0,"",Table4[Column110])</f>
        <v/>
      </c>
      <c r="DI39" t="str">
        <f>IF(Table4[[#This Row],[Column111]]=0,"",Table4[Column111])</f>
        <v/>
      </c>
      <c r="DJ39" t="str">
        <f>IF(Table4[[#This Row],[Column112]]=0,"",Table4[Column112])</f>
        <v/>
      </c>
      <c r="DK39" t="str">
        <f>IF(Table4[[#This Row],[Column113]]=0,"",Table4[Column113])</f>
        <v/>
      </c>
      <c r="DL39" t="str">
        <f>IF(Table4[[#This Row],[Column114]]=0,"",Table4[Column114])</f>
        <v/>
      </c>
      <c r="DM39" t="str">
        <f>IF(Table4[[#This Row],[Column115]]=0,"",Table4[Column115])</f>
        <v/>
      </c>
      <c r="DN39" t="str">
        <f>IF(Table4[[#This Row],[Column116]]=0,"",Table4[Column116])</f>
        <v/>
      </c>
      <c r="DO39" t="str">
        <f>IF(Table4[[#This Row],[Column117]]=0,"",Table4[Column117])</f>
        <v/>
      </c>
      <c r="DP39" t="str">
        <f>IF(Table4[[#This Row],[Column118]]=0,"",Table4[Column118])</f>
        <v/>
      </c>
      <c r="DQ39" t="str">
        <f>IF(Table4[[#This Row],[Column119]]=0,"",Table4[Column119])</f>
        <v/>
      </c>
      <c r="DR39" t="str">
        <f>IF(Table4[[#This Row],[Column120]]=0,"",Table4[Column120])</f>
        <v/>
      </c>
      <c r="DS39" t="str">
        <f>IF(Table4[[#This Row],[Column121]]=0,"",Table4[Column121])</f>
        <v/>
      </c>
      <c r="DT39" t="str">
        <f>IF(Table4[[#This Row],[Column122]]=0,"",Table4[Column122])</f>
        <v/>
      </c>
      <c r="DU39" t="str">
        <f>IF(Table4[[#This Row],[Column123]]=0,"",Table4[Column123])</f>
        <v/>
      </c>
      <c r="DV39" t="str">
        <f>IF(Table4[[#This Row],[Column124]]=0,"",Table4[Column124])</f>
        <v/>
      </c>
      <c r="DW39" t="str">
        <f>IF(Table4[[#This Row],[Column125]]=0,"",Table4[Column125])</f>
        <v/>
      </c>
      <c r="DX39" t="str">
        <f>IF(Table4[[#This Row],[Column126]]=0,"",Table4[Column126])</f>
        <v/>
      </c>
      <c r="DY39" t="str">
        <f>IF(Table4[[#This Row],[Column127]]=0,"",Table4[Column127])</f>
        <v/>
      </c>
      <c r="DZ39" t="str">
        <f>IF(Table4[[#This Row],[Column128]]=0,"",Table4[Column128])</f>
        <v/>
      </c>
      <c r="EA39" t="str">
        <f>IF(Table4[[#This Row],[Column129]]=0,"",Table4[Column129])</f>
        <v/>
      </c>
      <c r="EB39" t="str">
        <f>IF(Table4[[#This Row],[Column130]]=0,"",Table4[Column130])</f>
        <v/>
      </c>
      <c r="EC39" t="str">
        <f>IF(Table4[[#This Row],[Column131]]=0,"",Table4[Column131])</f>
        <v/>
      </c>
      <c r="ED39" t="str">
        <f>IF(Table4[[#This Row],[Column132]]=0,"",Table4[Column132])</f>
        <v/>
      </c>
      <c r="EE39" t="str">
        <f>IF(Table4[[#This Row],[Column133]]=0,"",Table4[Column133])</f>
        <v/>
      </c>
      <c r="EF39" t="str">
        <f>IF(Table4[[#This Row],[Column134]]=0,"",Table4[Column134])</f>
        <v/>
      </c>
      <c r="EG39" t="str">
        <f>IF(Table4[[#This Row],[Column135]]=0,"",Table4[Column135])</f>
        <v/>
      </c>
      <c r="EH39" t="str">
        <f>IF(Table4[[#This Row],[Column136]]=0,"",Table4[Column136])</f>
        <v/>
      </c>
      <c r="EI39" t="str">
        <f>IF(Table4[[#This Row],[Column137]]=0,"",Table4[Column137])</f>
        <v/>
      </c>
      <c r="EJ39" t="str">
        <f>IF(Table4[[#This Row],[Column138]]=0,"",Table4[Column138])</f>
        <v/>
      </c>
      <c r="EK39" t="str">
        <f>IF(Table4[[#This Row],[Column139]]=0,"",Table4[Column139])</f>
        <v/>
      </c>
      <c r="EL39" t="str">
        <f>IF(Table4[[#This Row],[Column140]]=0,"",Table4[Column140])</f>
        <v/>
      </c>
      <c r="EM39" t="str">
        <f>IF(Table4[[#This Row],[Column141]]=0,"",Table4[Column141])</f>
        <v/>
      </c>
      <c r="EN39" t="str">
        <f>IF(Table4[[#This Row],[Column142]]=0,"",Table4[Column142])</f>
        <v/>
      </c>
      <c r="EO39" t="str">
        <f>IF(Table4[[#This Row],[Column143]]=0,"",Table4[Column143])</f>
        <v/>
      </c>
      <c r="EP39" t="str">
        <f>IF(Table4[[#This Row],[Column144]]=0,"",Table4[Column144])</f>
        <v/>
      </c>
      <c r="EQ39" t="str">
        <f>IF(Table4[[#This Row],[Column145]]=0,"",Table4[Column145])</f>
        <v/>
      </c>
      <c r="ER39" t="str">
        <f>IF(Table4[[#This Row],[Column146]]=0,"",Table4[Column146])</f>
        <v/>
      </c>
      <c r="ES39" t="str">
        <f>IF(Table4[[#This Row],[Column147]]=0,"",Table4[Column147])</f>
        <v/>
      </c>
      <c r="ET39" t="str">
        <f>IF(Table4[[#This Row],[Column148]]=0,"",Table4[Column148])</f>
        <v/>
      </c>
      <c r="EU39" t="str">
        <f>IF(Table4[[#This Row],[Column149]]=0,"",Table4[Column149])</f>
        <v/>
      </c>
      <c r="EV39" t="str">
        <f>IF(Table4[[#This Row],[Column150]]=0,"",Table4[Column150])</f>
        <v/>
      </c>
      <c r="EW39" t="str">
        <f>IF(Table4[[#This Row],[Column151]]=0,"",Table4[Column151])</f>
        <v/>
      </c>
      <c r="EX39" t="str">
        <f>IF(Table4[[#This Row],[Column152]]=0,"",Table4[Column152])</f>
        <v/>
      </c>
      <c r="EY39" t="str">
        <f>IF(Table4[[#This Row],[Column153]]=0,"",Table4[Column153])</f>
        <v/>
      </c>
      <c r="EZ39" t="str">
        <f>IF(Table4[[#This Row],[Column154]]=0,"",Table4[Column154])</f>
        <v/>
      </c>
      <c r="FA39" t="str">
        <f>IF(Table4[[#This Row],[Column155]]=0,"",Table4[Column155])</f>
        <v/>
      </c>
      <c r="FB39" t="str">
        <f>IF(Table4[[#This Row],[Column156]]=0,"",Table4[Column156])</f>
        <v/>
      </c>
      <c r="FC39" t="str">
        <f>IF(Table4[[#This Row],[Column157]]=0,"",Table4[Column157])</f>
        <v/>
      </c>
      <c r="FD39" t="str">
        <f>IF(Table4[[#This Row],[Column158]]=0,"",Table4[Column158])</f>
        <v/>
      </c>
      <c r="FE39" t="str">
        <f>IF(Table4[[#This Row],[Column159]]=0,"",Table4[Column159])</f>
        <v/>
      </c>
      <c r="FF39" t="str">
        <f>IF(Table4[[#This Row],[Column160]]=0,"",Table4[Column160])</f>
        <v/>
      </c>
      <c r="FG39" t="str">
        <f>IF(Table4[[#This Row],[Column161]]=0,"",Table4[Column161])</f>
        <v/>
      </c>
      <c r="FH39" t="str">
        <f>IF(Table4[[#This Row],[Column162]]=0,"",Table4[Column162])</f>
        <v/>
      </c>
      <c r="FI39" t="str">
        <f>IF(Table4[[#This Row],[Column163]]=0,"",Table4[Column163])</f>
        <v/>
      </c>
      <c r="FJ39" t="str">
        <f>IF(Table4[[#This Row],[Column164]]=0,"",Table4[Column164])</f>
        <v/>
      </c>
      <c r="FK39" t="str">
        <f>IF(Table4[[#This Row],[Column165]]=0,"",Table4[Column165])</f>
        <v/>
      </c>
      <c r="FL39" t="str">
        <f>IF(Table4[[#This Row],[Column166]]=0,"",Table4[Column166])</f>
        <v/>
      </c>
      <c r="FM39" t="str">
        <f>IF(Table4[[#This Row],[Column167]]=0,"",Table4[Column167])</f>
        <v/>
      </c>
      <c r="FN39" t="str">
        <f>IF(Table4[[#This Row],[Column168]]=0,"",Table4[Column168])</f>
        <v/>
      </c>
      <c r="FO39" t="str">
        <f>IF(Table4[[#This Row],[Column169]]=0,"",Table4[Column169])</f>
        <v/>
      </c>
      <c r="FP39" t="str">
        <f>IF(Table4[[#This Row],[Column170]]=0,"",Table4[Column170])</f>
        <v/>
      </c>
      <c r="FQ39" t="str">
        <f>IF(Table4[[#This Row],[Column171]]=0,"",Table4[Column171])</f>
        <v/>
      </c>
      <c r="FR39" t="str">
        <f>IF(Table4[[#This Row],[Column172]]=0,"",Table4[Column172])</f>
        <v/>
      </c>
      <c r="FS39" t="str">
        <f>IF(Table4[[#This Row],[Column173]]=0,"",Table4[Column173])</f>
        <v/>
      </c>
      <c r="FT39" t="str">
        <f>IF(Table4[[#This Row],[Column174]]=0,"",Table4[Column174])</f>
        <v/>
      </c>
      <c r="FU39" t="str">
        <f>IF(Table4[[#This Row],[Column175]]=0,"",Table4[Column175])</f>
        <v/>
      </c>
      <c r="FV39" t="str">
        <f>IF(Table4[[#This Row],[Column176]]=0,"",Table4[Column176])</f>
        <v/>
      </c>
      <c r="FW39" t="str">
        <f>IF(Table4[[#This Row],[Column177]]=0,"",Table4[Column177])</f>
        <v/>
      </c>
      <c r="FX39" t="str">
        <f>IF(Table4[[#This Row],[Column178]]=0,"",Table4[Column178])</f>
        <v/>
      </c>
      <c r="FY39" t="str">
        <f>IF(Table4[[#This Row],[Column179]]=0,"",Table4[Column179])</f>
        <v/>
      </c>
      <c r="FZ39" t="str">
        <f>IF(Table4[[#This Row],[Column180]]=0,"",Table4[Column180])</f>
        <v/>
      </c>
      <c r="GA39" t="str">
        <f>IF(Table4[[#This Row],[Column181]]=0,"",Table4[Column181])</f>
        <v/>
      </c>
      <c r="GB39" t="str">
        <f>IF(Table4[[#This Row],[Column182]]=0,"",Table4[Column182])</f>
        <v/>
      </c>
      <c r="GC39" t="str">
        <f>IF(Table4[[#This Row],[Column183]]=0,"",Table4[Column183])</f>
        <v/>
      </c>
      <c r="GD39" t="str">
        <f>IF(Table4[[#This Row],[Column184]]=0,"",Table4[Column184])</f>
        <v/>
      </c>
      <c r="GE39" t="str">
        <f>IF(Table4[[#This Row],[Column185]]=0,"",Table4[Column185])</f>
        <v/>
      </c>
      <c r="GF39" t="str">
        <f>IF(Table4[[#This Row],[Column186]]=0,"",Table4[Column186])</f>
        <v/>
      </c>
      <c r="GG39" t="str">
        <f>IF(Table4[[#This Row],[Column187]]=0,"",Table4[Column187])</f>
        <v/>
      </c>
      <c r="GH39" t="str">
        <f>IF(Table4[[#This Row],[Column188]]=0,"",Table4[Column188])</f>
        <v/>
      </c>
      <c r="GI39" t="str">
        <f>IF(Table4[[#This Row],[Column189]]=0,"",Table4[Column189])</f>
        <v/>
      </c>
      <c r="GJ39" t="str">
        <f>IF(Table4[[#This Row],[Column190]]=0,"",Table4[Column190])</f>
        <v/>
      </c>
      <c r="GK39" t="str">
        <f>IF(Table4[[#This Row],[Column191]]=0,"",Table4[Column191])</f>
        <v/>
      </c>
      <c r="GL39" t="str">
        <f>IF(Table4[[#This Row],[Column192]]=0,"",Table4[Column192])</f>
        <v/>
      </c>
      <c r="GM39" t="str">
        <f>IF(Table4[[#This Row],[Column193]]=0,"",Table4[Column193])</f>
        <v/>
      </c>
      <c r="GN39" t="str">
        <f>IF(Table4[[#This Row],[Column194]]=0,"",Table4[Column194])</f>
        <v/>
      </c>
      <c r="GO39" t="str">
        <f>IF(Table4[[#This Row],[Column195]]=0,"",Table4[Column195])</f>
        <v/>
      </c>
      <c r="GP39" t="str">
        <f>IF(Table4[[#This Row],[Column196]]=0,"",Table4[Column196])</f>
        <v/>
      </c>
      <c r="GQ39" t="str">
        <f>IF(Table4[[#This Row],[Column197]]=0,"",Table4[Column197])</f>
        <v/>
      </c>
      <c r="GR39" t="str">
        <f>IF(Table4[[#This Row],[Column198]]=0,"",Table4[Column198])</f>
        <v/>
      </c>
      <c r="GS39" t="str">
        <f>IF(Table4[[#This Row],[Column199]]=0,"",Table4[Column199])</f>
        <v/>
      </c>
      <c r="GT39" t="str">
        <f>IF(Table4[[#This Row],[Column200]]=0,"",Table4[Column200])</f>
        <v/>
      </c>
      <c r="GU39" t="str">
        <f>IF(Table4[[#This Row],[Column201]]=0,"",Table4[Column201])</f>
        <v/>
      </c>
      <c r="GV39" t="str">
        <f>IF(Table4[[#This Row],[Column202]]=0,"",Table4[Column202])</f>
        <v/>
      </c>
      <c r="GW39" t="str">
        <f>IF(Table4[[#This Row],[Column203]]=0,"",Table4[Column203])</f>
        <v/>
      </c>
      <c r="GX39" t="str">
        <f>IF(Table4[[#This Row],[Conversions]]=0,"",Table4[Conversions])</f>
        <v/>
      </c>
      <c r="GY39" s="2" t="e">
        <f>Table434[[#This Row],[Conversions]]*B$2</f>
        <v>#VALUE!</v>
      </c>
      <c r="GZ39">
        <f>SUM(COUNTIF(Table434[[#This Row],[Path]:[Column203]],{"*e*","social"}))</f>
        <v>0</v>
      </c>
      <c r="HA39" t="e">
        <f t="array" ref="HA39">IF(LOOKUP(REPT("Z",255),IF(B39:GW39&lt;&gt;"",B39:GW39),B39:GW39)=A$2,1,0)</f>
        <v>#N/A</v>
      </c>
      <c r="HB39" t="e">
        <f t="array" ref="HB39">IF(LOOKUP(REPT("Z",255),IF(B39:GW39&lt;&gt;"",B39:GW39),B39:GW39)=A$3,1,0)</f>
        <v>#N/A</v>
      </c>
      <c r="HC39" t="e">
        <f t="array" ref="HC39">IF(LOOKUP(REPT("Z",255),IF(B39:GW39&lt;&gt;"",B39:GW39),B39:GW39)=A$4,1,0)</f>
        <v>#N/A</v>
      </c>
      <c r="HD39" t="e">
        <f t="array" ref="HD39">IF(LOOKUP(REPT("Z",255),IF(B39:GW39&lt;&gt;"",B39:GW39),B39:GW39)=A$5,1,0)</f>
        <v>#N/A</v>
      </c>
      <c r="HE39" t="e">
        <f t="array" ref="HE39">IF(LOOKUP(REPT("Z",255),IF(B39:GW39&lt;&gt;"",B39:GW39),B39:GW39)=A$6,1,0)</f>
        <v>#N/A</v>
      </c>
      <c r="HF39" t="e">
        <f t="array" ref="HF39">IF(LOOKUP(REPT("Z",255),IF(B39:GW39&lt;&gt;"",B39:GW39),B39:GW39)=A$7,1,0)</f>
        <v>#N/A</v>
      </c>
      <c r="HG39" s="1">
        <f>COUNTIF(Table434[[#This Row],[Path]:[Column203]],A$2)</f>
        <v>0</v>
      </c>
      <c r="HH39" s="1">
        <f>COUNTIF(Table434[[#This Row],[Path]:[Column203]],A$3)</f>
        <v>0</v>
      </c>
      <c r="HI39" s="1">
        <f>COUNTIF(Table434[[#This Row],[Path]:[Column203]],A$4)</f>
        <v>0</v>
      </c>
      <c r="HJ39" s="5">
        <f>COUNTIF(Table434[[#This Row],[Path]:[Column203]],A$5)</f>
        <v>0</v>
      </c>
      <c r="HK39" s="5">
        <f>COUNTIF(Table434[[#This Row],[Path]:[Column203]],A$6)</f>
        <v>0</v>
      </c>
      <c r="HL39" s="5">
        <f>COUNTIF(Table434[[#This Row],[Path]:[Column203]],A$7)</f>
        <v>0</v>
      </c>
      <c r="HM39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39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39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39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39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39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39" s="4" t="e">
        <f>Table434[[#This Row],[IncrementalOrganic Attribution Ratio]]*Table434[[#This Row],[Total Revenue]]</f>
        <v>#VALUE!</v>
      </c>
      <c r="HT39" s="4" t="e">
        <f>Table434[[#This Row],[BrandIntention Attribution Ratio]]*Table434[[#This Row],[Total Revenue]]</f>
        <v>#VALUE!</v>
      </c>
      <c r="HU39" s="4" t="e">
        <f>Table434[[#This Row],[Incrementalcpc Attribution Ratio]]*Table434[[#This Row],[Total Revenue]]</f>
        <v>#VALUE!</v>
      </c>
      <c r="HV39" s="4" t="e">
        <f>Table434[[#This Row],[Feeds Attribution Ratio]]*Table434[[#This Row],[Total Revenue]]</f>
        <v>#VALUE!</v>
      </c>
      <c r="HW39" s="4" t="e">
        <f>Table434[[#This Row],[Referrals Attribution Ratio]]*Table434[[#This Row],[Total Revenue]]</f>
        <v>#VALUE!</v>
      </c>
      <c r="HX39" s="4" t="e">
        <f>Table434[[#This Row],[Social Attribution Ratio]]*Table434[[#This Row],[Total Revenue]]</f>
        <v>#VALUE!</v>
      </c>
      <c r="HY39" s="18">
        <f>SUM(Table434[[#This Row],[IncrementalOrganic Attribution Ratio]:[Social Attribution Ratio]])</f>
        <v>0</v>
      </c>
    </row>
    <row r="40" spans="2:233" x14ac:dyDescent="0.25">
      <c r="B40" t="str">
        <f>IF(Table4[[#This Row],[Path]]=0,"",Table4[Path])</f>
        <v/>
      </c>
      <c r="C40" t="str">
        <f>IF(Table4[[#This Row],[Column1]]=0,"",Table4[Column1])</f>
        <v/>
      </c>
      <c r="D40" t="str">
        <f>IF(Table4[[#This Row],[Column2]]=0,"",Table4[Column2])</f>
        <v/>
      </c>
      <c r="E40" t="str">
        <f>IF(Table4[[#This Row],[Column3]]=0,"",Table4[Column3])</f>
        <v/>
      </c>
      <c r="F40" t="str">
        <f>IF(Table4[[#This Row],[Column4]]=0,"",Table4[Column4])</f>
        <v/>
      </c>
      <c r="G40" t="str">
        <f>IF(Table4[[#This Row],[Column5]]=0,"",Table4[Column5])</f>
        <v/>
      </c>
      <c r="H40" t="str">
        <f>IF(Table4[[#This Row],[Column6]]=0,"",Table4[Column6])</f>
        <v/>
      </c>
      <c r="I40" t="str">
        <f>IF(Table4[[#This Row],[Column7]]=0,"",Table4[Column7])</f>
        <v/>
      </c>
      <c r="J40" t="str">
        <f>IF(Table4[[#This Row],[Column8]]=0,"",Table4[Column8])</f>
        <v/>
      </c>
      <c r="K40" t="str">
        <f>IF(Table4[[#This Row],[Column9]]=0,"",Table4[Column9])</f>
        <v/>
      </c>
      <c r="L40" t="str">
        <f>IF(Table4[[#This Row],[Column10]]=0,"",Table4[Column10])</f>
        <v/>
      </c>
      <c r="M40" t="str">
        <f>IF(Table4[[#This Row],[Column11]]=0,"",Table4[Column11])</f>
        <v/>
      </c>
      <c r="N40" t="str">
        <f>IF(Table4[[#This Row],[Column12]]=0,"",Table4[Column12])</f>
        <v/>
      </c>
      <c r="O40" t="str">
        <f>IF(Table4[[#This Row],[Column13]]=0,"",Table4[Column13])</f>
        <v/>
      </c>
      <c r="P40" t="str">
        <f>IF(Table4[[#This Row],[Column14]]=0,"",Table4[Column14])</f>
        <v/>
      </c>
      <c r="Q40" t="str">
        <f>IF(Table4[[#This Row],[Column15]]=0,"",Table4[Column15])</f>
        <v/>
      </c>
      <c r="R40" t="str">
        <f>IF(Table4[[#This Row],[Column16]]=0,"",Table4[Column16])</f>
        <v/>
      </c>
      <c r="S40" t="str">
        <f>IF(Table4[[#This Row],[Column17]]=0,"",Table4[Column17])</f>
        <v/>
      </c>
      <c r="T40" t="str">
        <f>IF(Table4[[#This Row],[Column18]]=0,"",Table4[Column18])</f>
        <v/>
      </c>
      <c r="U40" t="str">
        <f>IF(Table4[[#This Row],[Column19]]=0,"",Table4[Column19])</f>
        <v/>
      </c>
      <c r="V40" t="str">
        <f>IF(Table4[[#This Row],[Column20]]=0,"",Table4[Column20])</f>
        <v/>
      </c>
      <c r="W40" t="str">
        <f>IF(Table4[[#This Row],[Column21]]=0,"",Table4[Column21])</f>
        <v/>
      </c>
      <c r="X40" t="str">
        <f>IF(Table4[[#This Row],[Column22]]=0,"",Table4[Column22])</f>
        <v/>
      </c>
      <c r="Y40" t="str">
        <f>IF(Table4[[#This Row],[Column23]]=0,"",Table4[Column23])</f>
        <v/>
      </c>
      <c r="Z40" t="str">
        <f>IF(Table4[[#This Row],[Column24]]=0,"",Table4[Column24])</f>
        <v/>
      </c>
      <c r="AA40" t="str">
        <f>IF(Table4[[#This Row],[Column25]]=0,"",Table4[Column25])</f>
        <v/>
      </c>
      <c r="AB40" t="str">
        <f>IF(Table4[[#This Row],[Column26]]=0,"",Table4[Column26])</f>
        <v/>
      </c>
      <c r="AC40" t="str">
        <f>IF(Table4[[#This Row],[Column27]]=0,"",Table4[Column27])</f>
        <v/>
      </c>
      <c r="AD40" t="str">
        <f>IF(Table4[[#This Row],[Column28]]=0,"",Table4[Column28])</f>
        <v/>
      </c>
      <c r="AE40" t="str">
        <f>IF(Table4[[#This Row],[Column29]]=0,"",Table4[Column29])</f>
        <v/>
      </c>
      <c r="AF40" t="str">
        <f>IF(Table4[[#This Row],[Column30]]=0,"",Table4[Column30])</f>
        <v/>
      </c>
      <c r="AG40" t="str">
        <f>IF(Table4[[#This Row],[Column31]]=0,"",Table4[Column31])</f>
        <v/>
      </c>
      <c r="AH40" t="str">
        <f>IF(Table4[[#This Row],[Column32]]=0,"",Table4[Column32])</f>
        <v/>
      </c>
      <c r="AI40" t="str">
        <f>IF(Table4[[#This Row],[Column33]]=0,"",Table4[Column33])</f>
        <v/>
      </c>
      <c r="AJ40" t="str">
        <f>IF(Table4[[#This Row],[Column34]]=0,"",Table4[Column34])</f>
        <v/>
      </c>
      <c r="AK40" t="str">
        <f>IF(Table4[[#This Row],[Column35]]=0,"",Table4[Column35])</f>
        <v/>
      </c>
      <c r="AL40" t="str">
        <f>IF(Table4[[#This Row],[Column36]]=0,"",Table4[Column36])</f>
        <v/>
      </c>
      <c r="AM40" t="str">
        <f>IF(Table4[[#This Row],[Column37]]=0,"",Table4[Column37])</f>
        <v/>
      </c>
      <c r="AN40" t="str">
        <f>IF(Table4[[#This Row],[Column38]]=0,"",Table4[Column38])</f>
        <v/>
      </c>
      <c r="AO40" t="str">
        <f>IF(Table4[[#This Row],[Column39]]=0,"",Table4[Column39])</f>
        <v/>
      </c>
      <c r="AP40" t="str">
        <f>IF(Table4[[#This Row],[Column40]]=0,"",Table4[Column40])</f>
        <v/>
      </c>
      <c r="AQ40" t="str">
        <f>IF(Table4[[#This Row],[Column41]]=0,"",Table4[Column41])</f>
        <v/>
      </c>
      <c r="AR40" t="str">
        <f>IF(Table4[[#This Row],[Column42]]=0,"",Table4[Column42])</f>
        <v/>
      </c>
      <c r="AS40" t="str">
        <f>IF(Table4[[#This Row],[Column43]]=0,"",Table4[Column43])</f>
        <v/>
      </c>
      <c r="AT40" t="str">
        <f>IF(Table4[[#This Row],[Column44]]=0,"",Table4[Column44])</f>
        <v/>
      </c>
      <c r="AU40" t="str">
        <f>IF(Table4[[#This Row],[Column45]]=0,"",Table4[Column45])</f>
        <v/>
      </c>
      <c r="AV40" t="str">
        <f>IF(Table4[[#This Row],[Column46]]=0,"",Table4[Column46])</f>
        <v/>
      </c>
      <c r="AW40" t="str">
        <f>IF(Table4[[#This Row],[Column47]]=0,"",Table4[Column47])</f>
        <v/>
      </c>
      <c r="AX40" t="str">
        <f>IF(Table4[[#This Row],[Column48]]=0,"",Table4[Column48])</f>
        <v/>
      </c>
      <c r="AY40" t="str">
        <f>IF(Table4[[#This Row],[Column49]]=0,"",Table4[Column49])</f>
        <v/>
      </c>
      <c r="AZ40" t="str">
        <f>IF(Table4[[#This Row],[Column50]]=0,"",Table4[Column50])</f>
        <v/>
      </c>
      <c r="BA40" t="str">
        <f>IF(Table4[[#This Row],[Column51]]=0,"",Table4[Column51])</f>
        <v/>
      </c>
      <c r="BB40" t="str">
        <f>IF(Table4[[#This Row],[Column52]]=0,"",Table4[Column52])</f>
        <v/>
      </c>
      <c r="BC40" t="str">
        <f>IF(Table4[[#This Row],[Column53]]=0,"",Table4[Column53])</f>
        <v/>
      </c>
      <c r="BD40" t="str">
        <f>IF(Table4[[#This Row],[Column54]]=0,"",Table4[Column54])</f>
        <v/>
      </c>
      <c r="BE40" t="str">
        <f>IF(Table4[[#This Row],[Column55]]=0,"",Table4[Column55])</f>
        <v/>
      </c>
      <c r="BF40" t="str">
        <f>IF(Table4[[#This Row],[Column56]]=0,"",Table4[Column56])</f>
        <v/>
      </c>
      <c r="BG40" t="str">
        <f>IF(Table4[[#This Row],[Column57]]=0,"",Table4[Column57])</f>
        <v/>
      </c>
      <c r="BH40" t="str">
        <f>IF(Table4[[#This Row],[Column58]]=0,"",Table4[Column58])</f>
        <v/>
      </c>
      <c r="BI40" t="str">
        <f>IF(Table4[[#This Row],[Column59]]=0,"",Table4[Column59])</f>
        <v/>
      </c>
      <c r="BJ40" t="str">
        <f>IF(Table4[[#This Row],[Column60]]=0,"",Table4[Column60])</f>
        <v/>
      </c>
      <c r="BK40" t="str">
        <f>IF(Table4[[#This Row],[Column61]]=0,"",Table4[Column61])</f>
        <v/>
      </c>
      <c r="BL40" t="str">
        <f>IF(Table4[[#This Row],[Column62]]=0,"",Table4[Column62])</f>
        <v/>
      </c>
      <c r="BM40" t="str">
        <f>IF(Table4[[#This Row],[Column63]]=0,"",Table4[Column63])</f>
        <v/>
      </c>
      <c r="BN40" t="str">
        <f>IF(Table4[[#This Row],[Column64]]=0,"",Table4[Column64])</f>
        <v/>
      </c>
      <c r="BO40" t="str">
        <f>IF(Table4[[#This Row],[Column65]]=0,"",Table4[Column65])</f>
        <v/>
      </c>
      <c r="BP40" t="str">
        <f>IF(Table4[[#This Row],[Column66]]=0,"",Table4[Column66])</f>
        <v/>
      </c>
      <c r="BQ40" t="str">
        <f>IF(Table4[[#This Row],[Column67]]=0,"",Table4[Column67])</f>
        <v/>
      </c>
      <c r="BR40" t="str">
        <f>IF(Table4[[#This Row],[Column68]]=0,"",Table4[Column68])</f>
        <v/>
      </c>
      <c r="BS40" t="str">
        <f>IF(Table4[[#This Row],[Column69]]=0,"",Table4[Column69])</f>
        <v/>
      </c>
      <c r="BT40" t="str">
        <f>IF(Table4[[#This Row],[Column70]]=0,"",Table4[Column70])</f>
        <v/>
      </c>
      <c r="BU40" t="str">
        <f>IF(Table4[[#This Row],[Column71]]=0,"",Table4[Column71])</f>
        <v/>
      </c>
      <c r="BV40" t="str">
        <f>IF(Table4[[#This Row],[Column72]]=0,"",Table4[Column72])</f>
        <v/>
      </c>
      <c r="BW40" t="str">
        <f>IF(Table4[[#This Row],[Column73]]=0,"",Table4[Column73])</f>
        <v/>
      </c>
      <c r="BX40" t="str">
        <f>IF(Table4[[#This Row],[Column74]]=0,"",Table4[Column74])</f>
        <v/>
      </c>
      <c r="BY40" t="str">
        <f>IF(Table4[[#This Row],[Column75]]=0,"",Table4[Column75])</f>
        <v/>
      </c>
      <c r="BZ40" t="str">
        <f>IF(Table4[[#This Row],[Column76]]=0,"",Table4[Column76])</f>
        <v/>
      </c>
      <c r="CA40" t="str">
        <f>IF(Table4[[#This Row],[Column77]]=0,"",Table4[Column77])</f>
        <v/>
      </c>
      <c r="CB40" t="str">
        <f>IF(Table4[[#This Row],[Column78]]=0,"",Table4[Column78])</f>
        <v/>
      </c>
      <c r="CC40" t="str">
        <f>IF(Table4[[#This Row],[Column79]]=0,"",Table4[Column79])</f>
        <v/>
      </c>
      <c r="CD40" t="str">
        <f>IF(Table4[[#This Row],[Column80]]=0,"",Table4[Column80])</f>
        <v/>
      </c>
      <c r="CE40" t="str">
        <f>IF(Table4[[#This Row],[Column81]]=0,"",Table4[Column81])</f>
        <v/>
      </c>
      <c r="CF40" t="str">
        <f>IF(Table4[[#This Row],[Column82]]=0,"",Table4[Column82])</f>
        <v/>
      </c>
      <c r="CG40" t="str">
        <f>IF(Table4[[#This Row],[Column83]]=0,"",Table4[Column83])</f>
        <v/>
      </c>
      <c r="CH40" t="str">
        <f>IF(Table4[[#This Row],[Column84]]=0,"",Table4[Column84])</f>
        <v/>
      </c>
      <c r="CI40" t="str">
        <f>IF(Table4[[#This Row],[Column85]]=0,"",Table4[Column85])</f>
        <v/>
      </c>
      <c r="CJ40" t="str">
        <f>IF(Table4[[#This Row],[Column86]]=0,"",Table4[Column86])</f>
        <v/>
      </c>
      <c r="CK40" t="str">
        <f>IF(Table4[[#This Row],[Column87]]=0,"",Table4[Column87])</f>
        <v/>
      </c>
      <c r="CL40" t="str">
        <f>IF(Table4[[#This Row],[Column88]]=0,"",Table4[Column88])</f>
        <v/>
      </c>
      <c r="CM40" t="str">
        <f>IF(Table4[[#This Row],[Column89]]=0,"",Table4[Column89])</f>
        <v/>
      </c>
      <c r="CN40" t="str">
        <f>IF(Table4[[#This Row],[Column90]]=0,"",Table4[Column90])</f>
        <v/>
      </c>
      <c r="CO40" t="str">
        <f>IF(Table4[[#This Row],[Column91]]=0,"",Table4[Column91])</f>
        <v/>
      </c>
      <c r="CP40" t="str">
        <f>IF(Table4[[#This Row],[Column92]]=0,"",Table4[Column92])</f>
        <v/>
      </c>
      <c r="CQ40" t="str">
        <f>IF(Table4[[#This Row],[Column93]]=0,"",Table4[Column93])</f>
        <v/>
      </c>
      <c r="CR40" t="str">
        <f>IF(Table4[[#This Row],[Column94]]=0,"",Table4[Column94])</f>
        <v/>
      </c>
      <c r="CS40" t="str">
        <f>IF(Table4[[#This Row],[Column95]]=0,"",Table4[Column95])</f>
        <v/>
      </c>
      <c r="CT40" t="str">
        <f>IF(Table4[[#This Row],[Column96]]=0,"",Table4[Column96])</f>
        <v/>
      </c>
      <c r="CU40" t="str">
        <f>IF(Table4[[#This Row],[Column97]]=0,"",Table4[Column97])</f>
        <v/>
      </c>
      <c r="CV40" t="str">
        <f>IF(Table4[[#This Row],[Column98]]=0,"",Table4[Column98])</f>
        <v/>
      </c>
      <c r="CW40" t="str">
        <f>IF(Table4[[#This Row],[Column99]]=0,"",Table4[Column99])</f>
        <v/>
      </c>
      <c r="CX40" t="str">
        <f>IF(Table4[[#This Row],[Column100]]=0,"",Table4[Column100])</f>
        <v/>
      </c>
      <c r="CY40" t="str">
        <f>IF(Table4[[#This Row],[Column101]]=0,"",Table4[Column101])</f>
        <v/>
      </c>
      <c r="CZ40" t="str">
        <f>IF(Table4[[#This Row],[Column102]]=0,"",Table4[Column102])</f>
        <v/>
      </c>
      <c r="DA40" t="str">
        <f>IF(Table4[[#This Row],[Column103]]=0,"",Table4[Column103])</f>
        <v/>
      </c>
      <c r="DB40" t="str">
        <f>IF(Table4[[#This Row],[Column104]]=0,"",Table4[Column104])</f>
        <v/>
      </c>
      <c r="DC40" t="str">
        <f>IF(Table4[[#This Row],[Column105]]=0,"",Table4[Column105])</f>
        <v/>
      </c>
      <c r="DD40" t="str">
        <f>IF(Table4[[#This Row],[Column106]]=0,"",Table4[Column106])</f>
        <v/>
      </c>
      <c r="DE40" t="str">
        <f>IF(Table4[[#This Row],[Column107]]=0,"",Table4[Column107])</f>
        <v/>
      </c>
      <c r="DF40" t="str">
        <f>IF(Table4[[#This Row],[Column108]]=0,"",Table4[Column108])</f>
        <v/>
      </c>
      <c r="DG40" t="str">
        <f>IF(Table4[[#This Row],[Column109]]=0,"",Table4[Column109])</f>
        <v/>
      </c>
      <c r="DH40" t="str">
        <f>IF(Table4[[#This Row],[Column110]]=0,"",Table4[Column110])</f>
        <v/>
      </c>
      <c r="DI40" t="str">
        <f>IF(Table4[[#This Row],[Column111]]=0,"",Table4[Column111])</f>
        <v/>
      </c>
      <c r="DJ40" t="str">
        <f>IF(Table4[[#This Row],[Column112]]=0,"",Table4[Column112])</f>
        <v/>
      </c>
      <c r="DK40" t="str">
        <f>IF(Table4[[#This Row],[Column113]]=0,"",Table4[Column113])</f>
        <v/>
      </c>
      <c r="DL40" t="str">
        <f>IF(Table4[[#This Row],[Column114]]=0,"",Table4[Column114])</f>
        <v/>
      </c>
      <c r="DM40" t="str">
        <f>IF(Table4[[#This Row],[Column115]]=0,"",Table4[Column115])</f>
        <v/>
      </c>
      <c r="DN40" t="str">
        <f>IF(Table4[[#This Row],[Column116]]=0,"",Table4[Column116])</f>
        <v/>
      </c>
      <c r="DO40" t="str">
        <f>IF(Table4[[#This Row],[Column117]]=0,"",Table4[Column117])</f>
        <v/>
      </c>
      <c r="DP40" t="str">
        <f>IF(Table4[[#This Row],[Column118]]=0,"",Table4[Column118])</f>
        <v/>
      </c>
      <c r="DQ40" t="str">
        <f>IF(Table4[[#This Row],[Column119]]=0,"",Table4[Column119])</f>
        <v/>
      </c>
      <c r="DR40" t="str">
        <f>IF(Table4[[#This Row],[Column120]]=0,"",Table4[Column120])</f>
        <v/>
      </c>
      <c r="DS40" t="str">
        <f>IF(Table4[[#This Row],[Column121]]=0,"",Table4[Column121])</f>
        <v/>
      </c>
      <c r="DT40" t="str">
        <f>IF(Table4[[#This Row],[Column122]]=0,"",Table4[Column122])</f>
        <v/>
      </c>
      <c r="DU40" t="str">
        <f>IF(Table4[[#This Row],[Column123]]=0,"",Table4[Column123])</f>
        <v/>
      </c>
      <c r="DV40" t="str">
        <f>IF(Table4[[#This Row],[Column124]]=0,"",Table4[Column124])</f>
        <v/>
      </c>
      <c r="DW40" t="str">
        <f>IF(Table4[[#This Row],[Column125]]=0,"",Table4[Column125])</f>
        <v/>
      </c>
      <c r="DX40" t="str">
        <f>IF(Table4[[#This Row],[Column126]]=0,"",Table4[Column126])</f>
        <v/>
      </c>
      <c r="DY40" t="str">
        <f>IF(Table4[[#This Row],[Column127]]=0,"",Table4[Column127])</f>
        <v/>
      </c>
      <c r="DZ40" t="str">
        <f>IF(Table4[[#This Row],[Column128]]=0,"",Table4[Column128])</f>
        <v/>
      </c>
      <c r="EA40" t="str">
        <f>IF(Table4[[#This Row],[Column129]]=0,"",Table4[Column129])</f>
        <v/>
      </c>
      <c r="EB40" t="str">
        <f>IF(Table4[[#This Row],[Column130]]=0,"",Table4[Column130])</f>
        <v/>
      </c>
      <c r="EC40" t="str">
        <f>IF(Table4[[#This Row],[Column131]]=0,"",Table4[Column131])</f>
        <v/>
      </c>
      <c r="ED40" t="str">
        <f>IF(Table4[[#This Row],[Column132]]=0,"",Table4[Column132])</f>
        <v/>
      </c>
      <c r="EE40" t="str">
        <f>IF(Table4[[#This Row],[Column133]]=0,"",Table4[Column133])</f>
        <v/>
      </c>
      <c r="EF40" t="str">
        <f>IF(Table4[[#This Row],[Column134]]=0,"",Table4[Column134])</f>
        <v/>
      </c>
      <c r="EG40" t="str">
        <f>IF(Table4[[#This Row],[Column135]]=0,"",Table4[Column135])</f>
        <v/>
      </c>
      <c r="EH40" t="str">
        <f>IF(Table4[[#This Row],[Column136]]=0,"",Table4[Column136])</f>
        <v/>
      </c>
      <c r="EI40" t="str">
        <f>IF(Table4[[#This Row],[Column137]]=0,"",Table4[Column137])</f>
        <v/>
      </c>
      <c r="EJ40" t="str">
        <f>IF(Table4[[#This Row],[Column138]]=0,"",Table4[Column138])</f>
        <v/>
      </c>
      <c r="EK40" t="str">
        <f>IF(Table4[[#This Row],[Column139]]=0,"",Table4[Column139])</f>
        <v/>
      </c>
      <c r="EL40" t="str">
        <f>IF(Table4[[#This Row],[Column140]]=0,"",Table4[Column140])</f>
        <v/>
      </c>
      <c r="EM40" t="str">
        <f>IF(Table4[[#This Row],[Column141]]=0,"",Table4[Column141])</f>
        <v/>
      </c>
      <c r="EN40" t="str">
        <f>IF(Table4[[#This Row],[Column142]]=0,"",Table4[Column142])</f>
        <v/>
      </c>
      <c r="EO40" t="str">
        <f>IF(Table4[[#This Row],[Column143]]=0,"",Table4[Column143])</f>
        <v/>
      </c>
      <c r="EP40" t="str">
        <f>IF(Table4[[#This Row],[Column144]]=0,"",Table4[Column144])</f>
        <v/>
      </c>
      <c r="EQ40" t="str">
        <f>IF(Table4[[#This Row],[Column145]]=0,"",Table4[Column145])</f>
        <v/>
      </c>
      <c r="ER40" t="str">
        <f>IF(Table4[[#This Row],[Column146]]=0,"",Table4[Column146])</f>
        <v/>
      </c>
      <c r="ES40" t="str">
        <f>IF(Table4[[#This Row],[Column147]]=0,"",Table4[Column147])</f>
        <v/>
      </c>
      <c r="ET40" t="str">
        <f>IF(Table4[[#This Row],[Column148]]=0,"",Table4[Column148])</f>
        <v/>
      </c>
      <c r="EU40" t="str">
        <f>IF(Table4[[#This Row],[Column149]]=0,"",Table4[Column149])</f>
        <v/>
      </c>
      <c r="EV40" t="str">
        <f>IF(Table4[[#This Row],[Column150]]=0,"",Table4[Column150])</f>
        <v/>
      </c>
      <c r="EW40" t="str">
        <f>IF(Table4[[#This Row],[Column151]]=0,"",Table4[Column151])</f>
        <v/>
      </c>
      <c r="EX40" t="str">
        <f>IF(Table4[[#This Row],[Column152]]=0,"",Table4[Column152])</f>
        <v/>
      </c>
      <c r="EY40" t="str">
        <f>IF(Table4[[#This Row],[Column153]]=0,"",Table4[Column153])</f>
        <v/>
      </c>
      <c r="EZ40" t="str">
        <f>IF(Table4[[#This Row],[Column154]]=0,"",Table4[Column154])</f>
        <v/>
      </c>
      <c r="FA40" t="str">
        <f>IF(Table4[[#This Row],[Column155]]=0,"",Table4[Column155])</f>
        <v/>
      </c>
      <c r="FB40" t="str">
        <f>IF(Table4[[#This Row],[Column156]]=0,"",Table4[Column156])</f>
        <v/>
      </c>
      <c r="FC40" t="str">
        <f>IF(Table4[[#This Row],[Column157]]=0,"",Table4[Column157])</f>
        <v/>
      </c>
      <c r="FD40" t="str">
        <f>IF(Table4[[#This Row],[Column158]]=0,"",Table4[Column158])</f>
        <v/>
      </c>
      <c r="FE40" t="str">
        <f>IF(Table4[[#This Row],[Column159]]=0,"",Table4[Column159])</f>
        <v/>
      </c>
      <c r="FF40" t="str">
        <f>IF(Table4[[#This Row],[Column160]]=0,"",Table4[Column160])</f>
        <v/>
      </c>
      <c r="FG40" t="str">
        <f>IF(Table4[[#This Row],[Column161]]=0,"",Table4[Column161])</f>
        <v/>
      </c>
      <c r="FH40" t="str">
        <f>IF(Table4[[#This Row],[Column162]]=0,"",Table4[Column162])</f>
        <v/>
      </c>
      <c r="FI40" t="str">
        <f>IF(Table4[[#This Row],[Column163]]=0,"",Table4[Column163])</f>
        <v/>
      </c>
      <c r="FJ40" t="str">
        <f>IF(Table4[[#This Row],[Column164]]=0,"",Table4[Column164])</f>
        <v/>
      </c>
      <c r="FK40" t="str">
        <f>IF(Table4[[#This Row],[Column165]]=0,"",Table4[Column165])</f>
        <v/>
      </c>
      <c r="FL40" t="str">
        <f>IF(Table4[[#This Row],[Column166]]=0,"",Table4[Column166])</f>
        <v/>
      </c>
      <c r="FM40" t="str">
        <f>IF(Table4[[#This Row],[Column167]]=0,"",Table4[Column167])</f>
        <v/>
      </c>
      <c r="FN40" t="str">
        <f>IF(Table4[[#This Row],[Column168]]=0,"",Table4[Column168])</f>
        <v/>
      </c>
      <c r="FO40" t="str">
        <f>IF(Table4[[#This Row],[Column169]]=0,"",Table4[Column169])</f>
        <v/>
      </c>
      <c r="FP40" t="str">
        <f>IF(Table4[[#This Row],[Column170]]=0,"",Table4[Column170])</f>
        <v/>
      </c>
      <c r="FQ40" t="str">
        <f>IF(Table4[[#This Row],[Column171]]=0,"",Table4[Column171])</f>
        <v/>
      </c>
      <c r="FR40" t="str">
        <f>IF(Table4[[#This Row],[Column172]]=0,"",Table4[Column172])</f>
        <v/>
      </c>
      <c r="FS40" t="str">
        <f>IF(Table4[[#This Row],[Column173]]=0,"",Table4[Column173])</f>
        <v/>
      </c>
      <c r="FT40" t="str">
        <f>IF(Table4[[#This Row],[Column174]]=0,"",Table4[Column174])</f>
        <v/>
      </c>
      <c r="FU40" t="str">
        <f>IF(Table4[[#This Row],[Column175]]=0,"",Table4[Column175])</f>
        <v/>
      </c>
      <c r="FV40" t="str">
        <f>IF(Table4[[#This Row],[Column176]]=0,"",Table4[Column176])</f>
        <v/>
      </c>
      <c r="FW40" t="str">
        <f>IF(Table4[[#This Row],[Column177]]=0,"",Table4[Column177])</f>
        <v/>
      </c>
      <c r="FX40" t="str">
        <f>IF(Table4[[#This Row],[Column178]]=0,"",Table4[Column178])</f>
        <v/>
      </c>
      <c r="FY40" t="str">
        <f>IF(Table4[[#This Row],[Column179]]=0,"",Table4[Column179])</f>
        <v/>
      </c>
      <c r="FZ40" t="str">
        <f>IF(Table4[[#This Row],[Column180]]=0,"",Table4[Column180])</f>
        <v/>
      </c>
      <c r="GA40" t="str">
        <f>IF(Table4[[#This Row],[Column181]]=0,"",Table4[Column181])</f>
        <v/>
      </c>
      <c r="GB40" t="str">
        <f>IF(Table4[[#This Row],[Column182]]=0,"",Table4[Column182])</f>
        <v/>
      </c>
      <c r="GC40" t="str">
        <f>IF(Table4[[#This Row],[Column183]]=0,"",Table4[Column183])</f>
        <v/>
      </c>
      <c r="GD40" t="str">
        <f>IF(Table4[[#This Row],[Column184]]=0,"",Table4[Column184])</f>
        <v/>
      </c>
      <c r="GE40" t="str">
        <f>IF(Table4[[#This Row],[Column185]]=0,"",Table4[Column185])</f>
        <v/>
      </c>
      <c r="GF40" t="str">
        <f>IF(Table4[[#This Row],[Column186]]=0,"",Table4[Column186])</f>
        <v/>
      </c>
      <c r="GG40" t="str">
        <f>IF(Table4[[#This Row],[Column187]]=0,"",Table4[Column187])</f>
        <v/>
      </c>
      <c r="GH40" t="str">
        <f>IF(Table4[[#This Row],[Column188]]=0,"",Table4[Column188])</f>
        <v/>
      </c>
      <c r="GI40" t="str">
        <f>IF(Table4[[#This Row],[Column189]]=0,"",Table4[Column189])</f>
        <v/>
      </c>
      <c r="GJ40" t="str">
        <f>IF(Table4[[#This Row],[Column190]]=0,"",Table4[Column190])</f>
        <v/>
      </c>
      <c r="GK40" t="str">
        <f>IF(Table4[[#This Row],[Column191]]=0,"",Table4[Column191])</f>
        <v/>
      </c>
      <c r="GL40" t="str">
        <f>IF(Table4[[#This Row],[Column192]]=0,"",Table4[Column192])</f>
        <v/>
      </c>
      <c r="GM40" t="str">
        <f>IF(Table4[[#This Row],[Column193]]=0,"",Table4[Column193])</f>
        <v/>
      </c>
      <c r="GN40" t="str">
        <f>IF(Table4[[#This Row],[Column194]]=0,"",Table4[Column194])</f>
        <v/>
      </c>
      <c r="GO40" t="str">
        <f>IF(Table4[[#This Row],[Column195]]=0,"",Table4[Column195])</f>
        <v/>
      </c>
      <c r="GP40" t="str">
        <f>IF(Table4[[#This Row],[Column196]]=0,"",Table4[Column196])</f>
        <v/>
      </c>
      <c r="GQ40" t="str">
        <f>IF(Table4[[#This Row],[Column197]]=0,"",Table4[Column197])</f>
        <v/>
      </c>
      <c r="GR40" t="str">
        <f>IF(Table4[[#This Row],[Column198]]=0,"",Table4[Column198])</f>
        <v/>
      </c>
      <c r="GS40" t="str">
        <f>IF(Table4[[#This Row],[Column199]]=0,"",Table4[Column199])</f>
        <v/>
      </c>
      <c r="GT40" t="str">
        <f>IF(Table4[[#This Row],[Column200]]=0,"",Table4[Column200])</f>
        <v/>
      </c>
      <c r="GU40" t="str">
        <f>IF(Table4[[#This Row],[Column201]]=0,"",Table4[Column201])</f>
        <v/>
      </c>
      <c r="GV40" t="str">
        <f>IF(Table4[[#This Row],[Column202]]=0,"",Table4[Column202])</f>
        <v/>
      </c>
      <c r="GW40" t="str">
        <f>IF(Table4[[#This Row],[Column203]]=0,"",Table4[Column203])</f>
        <v/>
      </c>
      <c r="GX40" t="str">
        <f>IF(Table4[[#This Row],[Conversions]]=0,"",Table4[Conversions])</f>
        <v/>
      </c>
      <c r="GY40" s="2" t="e">
        <f>Table434[[#This Row],[Conversions]]*B$2</f>
        <v>#VALUE!</v>
      </c>
      <c r="GZ40">
        <f>SUM(COUNTIF(Table434[[#This Row],[Path]:[Column203]],{"*e*","social"}))</f>
        <v>0</v>
      </c>
      <c r="HA40" t="e">
        <f t="array" ref="HA40">IF(LOOKUP(REPT("Z",255),IF(B40:GW40&lt;&gt;"",B40:GW40),B40:GW40)=A$2,1,0)</f>
        <v>#N/A</v>
      </c>
      <c r="HB40" t="e">
        <f t="array" ref="HB40">IF(LOOKUP(REPT("Z",255),IF(B40:GW40&lt;&gt;"",B40:GW40),B40:GW40)=A$3,1,0)</f>
        <v>#N/A</v>
      </c>
      <c r="HC40" t="e">
        <f t="array" ref="HC40">IF(LOOKUP(REPT("Z",255),IF(B40:GW40&lt;&gt;"",B40:GW40),B40:GW40)=A$4,1,0)</f>
        <v>#N/A</v>
      </c>
      <c r="HD40" t="e">
        <f t="array" ref="HD40">IF(LOOKUP(REPT("Z",255),IF(B40:GW40&lt;&gt;"",B40:GW40),B40:GW40)=A$5,1,0)</f>
        <v>#N/A</v>
      </c>
      <c r="HE40" t="e">
        <f t="array" ref="HE40">IF(LOOKUP(REPT("Z",255),IF(B40:GW40&lt;&gt;"",B40:GW40),B40:GW40)=A$6,1,0)</f>
        <v>#N/A</v>
      </c>
      <c r="HF40" t="e">
        <f t="array" ref="HF40">IF(LOOKUP(REPT("Z",255),IF(B40:GW40&lt;&gt;"",B40:GW40),B40:GW40)=A$7,1,0)</f>
        <v>#N/A</v>
      </c>
      <c r="HG40" s="1">
        <f>COUNTIF(Table434[[#This Row],[Path]:[Column203]],A$2)</f>
        <v>0</v>
      </c>
      <c r="HH40" s="1">
        <f>COUNTIF(Table434[[#This Row],[Path]:[Column203]],A$3)</f>
        <v>0</v>
      </c>
      <c r="HI40" s="1">
        <f>COUNTIF(Table434[[#This Row],[Path]:[Column203]],A$4)</f>
        <v>0</v>
      </c>
      <c r="HJ40" s="5">
        <f>COUNTIF(Table434[[#This Row],[Path]:[Column203]],A$5)</f>
        <v>0</v>
      </c>
      <c r="HK40" s="5">
        <f>COUNTIF(Table434[[#This Row],[Path]:[Column203]],A$6)</f>
        <v>0</v>
      </c>
      <c r="HL40" s="5">
        <f>COUNTIF(Table434[[#This Row],[Path]:[Column203]],A$7)</f>
        <v>0</v>
      </c>
      <c r="HM40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40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40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40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40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40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40" s="4" t="e">
        <f>Table434[[#This Row],[IncrementalOrganic Attribution Ratio]]*Table434[[#This Row],[Total Revenue]]</f>
        <v>#VALUE!</v>
      </c>
      <c r="HT40" s="4" t="e">
        <f>Table434[[#This Row],[BrandIntention Attribution Ratio]]*Table434[[#This Row],[Total Revenue]]</f>
        <v>#VALUE!</v>
      </c>
      <c r="HU40" s="4" t="e">
        <f>Table434[[#This Row],[Incrementalcpc Attribution Ratio]]*Table434[[#This Row],[Total Revenue]]</f>
        <v>#VALUE!</v>
      </c>
      <c r="HV40" s="4" t="e">
        <f>Table434[[#This Row],[Feeds Attribution Ratio]]*Table434[[#This Row],[Total Revenue]]</f>
        <v>#VALUE!</v>
      </c>
      <c r="HW40" s="4" t="e">
        <f>Table434[[#This Row],[Referrals Attribution Ratio]]*Table434[[#This Row],[Total Revenue]]</f>
        <v>#VALUE!</v>
      </c>
      <c r="HX40" s="4" t="e">
        <f>Table434[[#This Row],[Social Attribution Ratio]]*Table434[[#This Row],[Total Revenue]]</f>
        <v>#VALUE!</v>
      </c>
      <c r="HY40" s="18">
        <f>SUM(Table434[[#This Row],[IncrementalOrganic Attribution Ratio]:[Social Attribution Ratio]])</f>
        <v>0</v>
      </c>
    </row>
    <row r="41" spans="2:233" x14ac:dyDescent="0.25">
      <c r="B41" t="str">
        <f>IF(Table4[[#This Row],[Path]]=0,"",Table4[Path])</f>
        <v/>
      </c>
      <c r="C41" t="str">
        <f>IF(Table4[[#This Row],[Column1]]=0,"",Table4[Column1])</f>
        <v/>
      </c>
      <c r="D41" t="str">
        <f>IF(Table4[[#This Row],[Column2]]=0,"",Table4[Column2])</f>
        <v/>
      </c>
      <c r="E41" t="str">
        <f>IF(Table4[[#This Row],[Column3]]=0,"",Table4[Column3])</f>
        <v/>
      </c>
      <c r="F41" t="str">
        <f>IF(Table4[[#This Row],[Column4]]=0,"",Table4[Column4])</f>
        <v/>
      </c>
      <c r="G41" t="str">
        <f>IF(Table4[[#This Row],[Column5]]=0,"",Table4[Column5])</f>
        <v/>
      </c>
      <c r="H41" t="str">
        <f>IF(Table4[[#This Row],[Column6]]=0,"",Table4[Column6])</f>
        <v/>
      </c>
      <c r="I41" t="str">
        <f>IF(Table4[[#This Row],[Column7]]=0,"",Table4[Column7])</f>
        <v/>
      </c>
      <c r="J41" t="str">
        <f>IF(Table4[[#This Row],[Column8]]=0,"",Table4[Column8])</f>
        <v/>
      </c>
      <c r="K41" t="str">
        <f>IF(Table4[[#This Row],[Column9]]=0,"",Table4[Column9])</f>
        <v/>
      </c>
      <c r="L41" t="str">
        <f>IF(Table4[[#This Row],[Column10]]=0,"",Table4[Column10])</f>
        <v/>
      </c>
      <c r="M41" t="str">
        <f>IF(Table4[[#This Row],[Column11]]=0,"",Table4[Column11])</f>
        <v/>
      </c>
      <c r="N41" t="str">
        <f>IF(Table4[[#This Row],[Column12]]=0,"",Table4[Column12])</f>
        <v/>
      </c>
      <c r="O41" t="str">
        <f>IF(Table4[[#This Row],[Column13]]=0,"",Table4[Column13])</f>
        <v/>
      </c>
      <c r="P41" t="str">
        <f>IF(Table4[[#This Row],[Column14]]=0,"",Table4[Column14])</f>
        <v/>
      </c>
      <c r="Q41" t="str">
        <f>IF(Table4[[#This Row],[Column15]]=0,"",Table4[Column15])</f>
        <v/>
      </c>
      <c r="R41" t="str">
        <f>IF(Table4[[#This Row],[Column16]]=0,"",Table4[Column16])</f>
        <v/>
      </c>
      <c r="S41" t="str">
        <f>IF(Table4[[#This Row],[Column17]]=0,"",Table4[Column17])</f>
        <v/>
      </c>
      <c r="T41" t="str">
        <f>IF(Table4[[#This Row],[Column18]]=0,"",Table4[Column18])</f>
        <v/>
      </c>
      <c r="U41" t="str">
        <f>IF(Table4[[#This Row],[Column19]]=0,"",Table4[Column19])</f>
        <v/>
      </c>
      <c r="V41" t="str">
        <f>IF(Table4[[#This Row],[Column20]]=0,"",Table4[Column20])</f>
        <v/>
      </c>
      <c r="W41" t="str">
        <f>IF(Table4[[#This Row],[Column21]]=0,"",Table4[Column21])</f>
        <v/>
      </c>
      <c r="X41" t="str">
        <f>IF(Table4[[#This Row],[Column22]]=0,"",Table4[Column22])</f>
        <v/>
      </c>
      <c r="Y41" t="str">
        <f>IF(Table4[[#This Row],[Column23]]=0,"",Table4[Column23])</f>
        <v/>
      </c>
      <c r="Z41" t="str">
        <f>IF(Table4[[#This Row],[Column24]]=0,"",Table4[Column24])</f>
        <v/>
      </c>
      <c r="AA41" t="str">
        <f>IF(Table4[[#This Row],[Column25]]=0,"",Table4[Column25])</f>
        <v/>
      </c>
      <c r="AB41" t="str">
        <f>IF(Table4[[#This Row],[Column26]]=0,"",Table4[Column26])</f>
        <v/>
      </c>
      <c r="AC41" t="str">
        <f>IF(Table4[[#This Row],[Column27]]=0,"",Table4[Column27])</f>
        <v/>
      </c>
      <c r="AD41" t="str">
        <f>IF(Table4[[#This Row],[Column28]]=0,"",Table4[Column28])</f>
        <v/>
      </c>
      <c r="AE41" t="str">
        <f>IF(Table4[[#This Row],[Column29]]=0,"",Table4[Column29])</f>
        <v/>
      </c>
      <c r="AF41" t="str">
        <f>IF(Table4[[#This Row],[Column30]]=0,"",Table4[Column30])</f>
        <v/>
      </c>
      <c r="AG41" t="str">
        <f>IF(Table4[[#This Row],[Column31]]=0,"",Table4[Column31])</f>
        <v/>
      </c>
      <c r="AH41" t="str">
        <f>IF(Table4[[#This Row],[Column32]]=0,"",Table4[Column32])</f>
        <v/>
      </c>
      <c r="AI41" t="str">
        <f>IF(Table4[[#This Row],[Column33]]=0,"",Table4[Column33])</f>
        <v/>
      </c>
      <c r="AJ41" t="str">
        <f>IF(Table4[[#This Row],[Column34]]=0,"",Table4[Column34])</f>
        <v/>
      </c>
      <c r="AK41" t="str">
        <f>IF(Table4[[#This Row],[Column35]]=0,"",Table4[Column35])</f>
        <v/>
      </c>
      <c r="AL41" t="str">
        <f>IF(Table4[[#This Row],[Column36]]=0,"",Table4[Column36])</f>
        <v/>
      </c>
      <c r="AM41" t="str">
        <f>IF(Table4[[#This Row],[Column37]]=0,"",Table4[Column37])</f>
        <v/>
      </c>
      <c r="AN41" t="str">
        <f>IF(Table4[[#This Row],[Column38]]=0,"",Table4[Column38])</f>
        <v/>
      </c>
      <c r="AO41" t="str">
        <f>IF(Table4[[#This Row],[Column39]]=0,"",Table4[Column39])</f>
        <v/>
      </c>
      <c r="AP41" t="str">
        <f>IF(Table4[[#This Row],[Column40]]=0,"",Table4[Column40])</f>
        <v/>
      </c>
      <c r="AQ41" t="str">
        <f>IF(Table4[[#This Row],[Column41]]=0,"",Table4[Column41])</f>
        <v/>
      </c>
      <c r="AR41" t="str">
        <f>IF(Table4[[#This Row],[Column42]]=0,"",Table4[Column42])</f>
        <v/>
      </c>
      <c r="AS41" t="str">
        <f>IF(Table4[[#This Row],[Column43]]=0,"",Table4[Column43])</f>
        <v/>
      </c>
      <c r="AT41" t="str">
        <f>IF(Table4[[#This Row],[Column44]]=0,"",Table4[Column44])</f>
        <v/>
      </c>
      <c r="AU41" t="str">
        <f>IF(Table4[[#This Row],[Column45]]=0,"",Table4[Column45])</f>
        <v/>
      </c>
      <c r="AV41" t="str">
        <f>IF(Table4[[#This Row],[Column46]]=0,"",Table4[Column46])</f>
        <v/>
      </c>
      <c r="AW41" t="str">
        <f>IF(Table4[[#This Row],[Column47]]=0,"",Table4[Column47])</f>
        <v/>
      </c>
      <c r="AX41" t="str">
        <f>IF(Table4[[#This Row],[Column48]]=0,"",Table4[Column48])</f>
        <v/>
      </c>
      <c r="AY41" t="str">
        <f>IF(Table4[[#This Row],[Column49]]=0,"",Table4[Column49])</f>
        <v/>
      </c>
      <c r="AZ41" t="str">
        <f>IF(Table4[[#This Row],[Column50]]=0,"",Table4[Column50])</f>
        <v/>
      </c>
      <c r="BA41" t="str">
        <f>IF(Table4[[#This Row],[Column51]]=0,"",Table4[Column51])</f>
        <v/>
      </c>
      <c r="BB41" t="str">
        <f>IF(Table4[[#This Row],[Column52]]=0,"",Table4[Column52])</f>
        <v/>
      </c>
      <c r="BC41" t="str">
        <f>IF(Table4[[#This Row],[Column53]]=0,"",Table4[Column53])</f>
        <v/>
      </c>
      <c r="BD41" t="str">
        <f>IF(Table4[[#This Row],[Column54]]=0,"",Table4[Column54])</f>
        <v/>
      </c>
      <c r="BE41" t="str">
        <f>IF(Table4[[#This Row],[Column55]]=0,"",Table4[Column55])</f>
        <v/>
      </c>
      <c r="BF41" t="str">
        <f>IF(Table4[[#This Row],[Column56]]=0,"",Table4[Column56])</f>
        <v/>
      </c>
      <c r="BG41" t="str">
        <f>IF(Table4[[#This Row],[Column57]]=0,"",Table4[Column57])</f>
        <v/>
      </c>
      <c r="BH41" t="str">
        <f>IF(Table4[[#This Row],[Column58]]=0,"",Table4[Column58])</f>
        <v/>
      </c>
      <c r="BI41" t="str">
        <f>IF(Table4[[#This Row],[Column59]]=0,"",Table4[Column59])</f>
        <v/>
      </c>
      <c r="BJ41" t="str">
        <f>IF(Table4[[#This Row],[Column60]]=0,"",Table4[Column60])</f>
        <v/>
      </c>
      <c r="BK41" t="str">
        <f>IF(Table4[[#This Row],[Column61]]=0,"",Table4[Column61])</f>
        <v/>
      </c>
      <c r="BL41" t="str">
        <f>IF(Table4[[#This Row],[Column62]]=0,"",Table4[Column62])</f>
        <v/>
      </c>
      <c r="BM41" t="str">
        <f>IF(Table4[[#This Row],[Column63]]=0,"",Table4[Column63])</f>
        <v/>
      </c>
      <c r="BN41" t="str">
        <f>IF(Table4[[#This Row],[Column64]]=0,"",Table4[Column64])</f>
        <v/>
      </c>
      <c r="BO41" t="str">
        <f>IF(Table4[[#This Row],[Column65]]=0,"",Table4[Column65])</f>
        <v/>
      </c>
      <c r="BP41" t="str">
        <f>IF(Table4[[#This Row],[Column66]]=0,"",Table4[Column66])</f>
        <v/>
      </c>
      <c r="BQ41" t="str">
        <f>IF(Table4[[#This Row],[Column67]]=0,"",Table4[Column67])</f>
        <v/>
      </c>
      <c r="BR41" t="str">
        <f>IF(Table4[[#This Row],[Column68]]=0,"",Table4[Column68])</f>
        <v/>
      </c>
      <c r="BS41" t="str">
        <f>IF(Table4[[#This Row],[Column69]]=0,"",Table4[Column69])</f>
        <v/>
      </c>
      <c r="BT41" t="str">
        <f>IF(Table4[[#This Row],[Column70]]=0,"",Table4[Column70])</f>
        <v/>
      </c>
      <c r="BU41" t="str">
        <f>IF(Table4[[#This Row],[Column71]]=0,"",Table4[Column71])</f>
        <v/>
      </c>
      <c r="BV41" t="str">
        <f>IF(Table4[[#This Row],[Column72]]=0,"",Table4[Column72])</f>
        <v/>
      </c>
      <c r="BW41" t="str">
        <f>IF(Table4[[#This Row],[Column73]]=0,"",Table4[Column73])</f>
        <v/>
      </c>
      <c r="BX41" t="str">
        <f>IF(Table4[[#This Row],[Column74]]=0,"",Table4[Column74])</f>
        <v/>
      </c>
      <c r="BY41" t="str">
        <f>IF(Table4[[#This Row],[Column75]]=0,"",Table4[Column75])</f>
        <v/>
      </c>
      <c r="BZ41" t="str">
        <f>IF(Table4[[#This Row],[Column76]]=0,"",Table4[Column76])</f>
        <v/>
      </c>
      <c r="CA41" t="str">
        <f>IF(Table4[[#This Row],[Column77]]=0,"",Table4[Column77])</f>
        <v/>
      </c>
      <c r="CB41" t="str">
        <f>IF(Table4[[#This Row],[Column78]]=0,"",Table4[Column78])</f>
        <v/>
      </c>
      <c r="CC41" t="str">
        <f>IF(Table4[[#This Row],[Column79]]=0,"",Table4[Column79])</f>
        <v/>
      </c>
      <c r="CD41" t="str">
        <f>IF(Table4[[#This Row],[Column80]]=0,"",Table4[Column80])</f>
        <v/>
      </c>
      <c r="CE41" t="str">
        <f>IF(Table4[[#This Row],[Column81]]=0,"",Table4[Column81])</f>
        <v/>
      </c>
      <c r="CF41" t="str">
        <f>IF(Table4[[#This Row],[Column82]]=0,"",Table4[Column82])</f>
        <v/>
      </c>
      <c r="CG41" t="str">
        <f>IF(Table4[[#This Row],[Column83]]=0,"",Table4[Column83])</f>
        <v/>
      </c>
      <c r="CH41" t="str">
        <f>IF(Table4[[#This Row],[Column84]]=0,"",Table4[Column84])</f>
        <v/>
      </c>
      <c r="CI41" t="str">
        <f>IF(Table4[[#This Row],[Column85]]=0,"",Table4[Column85])</f>
        <v/>
      </c>
      <c r="CJ41" t="str">
        <f>IF(Table4[[#This Row],[Column86]]=0,"",Table4[Column86])</f>
        <v/>
      </c>
      <c r="CK41" t="str">
        <f>IF(Table4[[#This Row],[Column87]]=0,"",Table4[Column87])</f>
        <v/>
      </c>
      <c r="CL41" t="str">
        <f>IF(Table4[[#This Row],[Column88]]=0,"",Table4[Column88])</f>
        <v/>
      </c>
      <c r="CM41" t="str">
        <f>IF(Table4[[#This Row],[Column89]]=0,"",Table4[Column89])</f>
        <v/>
      </c>
      <c r="CN41" t="str">
        <f>IF(Table4[[#This Row],[Column90]]=0,"",Table4[Column90])</f>
        <v/>
      </c>
      <c r="CO41" t="str">
        <f>IF(Table4[[#This Row],[Column91]]=0,"",Table4[Column91])</f>
        <v/>
      </c>
      <c r="CP41" t="str">
        <f>IF(Table4[[#This Row],[Column92]]=0,"",Table4[Column92])</f>
        <v/>
      </c>
      <c r="CQ41" t="str">
        <f>IF(Table4[[#This Row],[Column93]]=0,"",Table4[Column93])</f>
        <v/>
      </c>
      <c r="CR41" t="str">
        <f>IF(Table4[[#This Row],[Column94]]=0,"",Table4[Column94])</f>
        <v/>
      </c>
      <c r="CS41" t="str">
        <f>IF(Table4[[#This Row],[Column95]]=0,"",Table4[Column95])</f>
        <v/>
      </c>
      <c r="CT41" t="str">
        <f>IF(Table4[[#This Row],[Column96]]=0,"",Table4[Column96])</f>
        <v/>
      </c>
      <c r="CU41" t="str">
        <f>IF(Table4[[#This Row],[Column97]]=0,"",Table4[Column97])</f>
        <v/>
      </c>
      <c r="CV41" t="str">
        <f>IF(Table4[[#This Row],[Column98]]=0,"",Table4[Column98])</f>
        <v/>
      </c>
      <c r="CW41" t="str">
        <f>IF(Table4[[#This Row],[Column99]]=0,"",Table4[Column99])</f>
        <v/>
      </c>
      <c r="CX41" t="str">
        <f>IF(Table4[[#This Row],[Column100]]=0,"",Table4[Column100])</f>
        <v/>
      </c>
      <c r="CY41" t="str">
        <f>IF(Table4[[#This Row],[Column101]]=0,"",Table4[Column101])</f>
        <v/>
      </c>
      <c r="CZ41" t="str">
        <f>IF(Table4[[#This Row],[Column102]]=0,"",Table4[Column102])</f>
        <v/>
      </c>
      <c r="DA41" t="str">
        <f>IF(Table4[[#This Row],[Column103]]=0,"",Table4[Column103])</f>
        <v/>
      </c>
      <c r="DB41" t="str">
        <f>IF(Table4[[#This Row],[Column104]]=0,"",Table4[Column104])</f>
        <v/>
      </c>
      <c r="DC41" t="str">
        <f>IF(Table4[[#This Row],[Column105]]=0,"",Table4[Column105])</f>
        <v/>
      </c>
      <c r="DD41" t="str">
        <f>IF(Table4[[#This Row],[Column106]]=0,"",Table4[Column106])</f>
        <v/>
      </c>
      <c r="DE41" t="str">
        <f>IF(Table4[[#This Row],[Column107]]=0,"",Table4[Column107])</f>
        <v/>
      </c>
      <c r="DF41" t="str">
        <f>IF(Table4[[#This Row],[Column108]]=0,"",Table4[Column108])</f>
        <v/>
      </c>
      <c r="DG41" t="str">
        <f>IF(Table4[[#This Row],[Column109]]=0,"",Table4[Column109])</f>
        <v/>
      </c>
      <c r="DH41" t="str">
        <f>IF(Table4[[#This Row],[Column110]]=0,"",Table4[Column110])</f>
        <v/>
      </c>
      <c r="DI41" t="str">
        <f>IF(Table4[[#This Row],[Column111]]=0,"",Table4[Column111])</f>
        <v/>
      </c>
      <c r="DJ41" t="str">
        <f>IF(Table4[[#This Row],[Column112]]=0,"",Table4[Column112])</f>
        <v/>
      </c>
      <c r="DK41" t="str">
        <f>IF(Table4[[#This Row],[Column113]]=0,"",Table4[Column113])</f>
        <v/>
      </c>
      <c r="DL41" t="str">
        <f>IF(Table4[[#This Row],[Column114]]=0,"",Table4[Column114])</f>
        <v/>
      </c>
      <c r="DM41" t="str">
        <f>IF(Table4[[#This Row],[Column115]]=0,"",Table4[Column115])</f>
        <v/>
      </c>
      <c r="DN41" t="str">
        <f>IF(Table4[[#This Row],[Column116]]=0,"",Table4[Column116])</f>
        <v/>
      </c>
      <c r="DO41" t="str">
        <f>IF(Table4[[#This Row],[Column117]]=0,"",Table4[Column117])</f>
        <v/>
      </c>
      <c r="DP41" t="str">
        <f>IF(Table4[[#This Row],[Column118]]=0,"",Table4[Column118])</f>
        <v/>
      </c>
      <c r="DQ41" t="str">
        <f>IF(Table4[[#This Row],[Column119]]=0,"",Table4[Column119])</f>
        <v/>
      </c>
      <c r="DR41" t="str">
        <f>IF(Table4[[#This Row],[Column120]]=0,"",Table4[Column120])</f>
        <v/>
      </c>
      <c r="DS41" t="str">
        <f>IF(Table4[[#This Row],[Column121]]=0,"",Table4[Column121])</f>
        <v/>
      </c>
      <c r="DT41" t="str">
        <f>IF(Table4[[#This Row],[Column122]]=0,"",Table4[Column122])</f>
        <v/>
      </c>
      <c r="DU41" t="str">
        <f>IF(Table4[[#This Row],[Column123]]=0,"",Table4[Column123])</f>
        <v/>
      </c>
      <c r="DV41" t="str">
        <f>IF(Table4[[#This Row],[Column124]]=0,"",Table4[Column124])</f>
        <v/>
      </c>
      <c r="DW41" t="str">
        <f>IF(Table4[[#This Row],[Column125]]=0,"",Table4[Column125])</f>
        <v/>
      </c>
      <c r="DX41" t="str">
        <f>IF(Table4[[#This Row],[Column126]]=0,"",Table4[Column126])</f>
        <v/>
      </c>
      <c r="DY41" t="str">
        <f>IF(Table4[[#This Row],[Column127]]=0,"",Table4[Column127])</f>
        <v/>
      </c>
      <c r="DZ41" t="str">
        <f>IF(Table4[[#This Row],[Column128]]=0,"",Table4[Column128])</f>
        <v/>
      </c>
      <c r="EA41" t="str">
        <f>IF(Table4[[#This Row],[Column129]]=0,"",Table4[Column129])</f>
        <v/>
      </c>
      <c r="EB41" t="str">
        <f>IF(Table4[[#This Row],[Column130]]=0,"",Table4[Column130])</f>
        <v/>
      </c>
      <c r="EC41" t="str">
        <f>IF(Table4[[#This Row],[Column131]]=0,"",Table4[Column131])</f>
        <v/>
      </c>
      <c r="ED41" t="str">
        <f>IF(Table4[[#This Row],[Column132]]=0,"",Table4[Column132])</f>
        <v/>
      </c>
      <c r="EE41" t="str">
        <f>IF(Table4[[#This Row],[Column133]]=0,"",Table4[Column133])</f>
        <v/>
      </c>
      <c r="EF41" t="str">
        <f>IF(Table4[[#This Row],[Column134]]=0,"",Table4[Column134])</f>
        <v/>
      </c>
      <c r="EG41" t="str">
        <f>IF(Table4[[#This Row],[Column135]]=0,"",Table4[Column135])</f>
        <v/>
      </c>
      <c r="EH41" t="str">
        <f>IF(Table4[[#This Row],[Column136]]=0,"",Table4[Column136])</f>
        <v/>
      </c>
      <c r="EI41" t="str">
        <f>IF(Table4[[#This Row],[Column137]]=0,"",Table4[Column137])</f>
        <v/>
      </c>
      <c r="EJ41" t="str">
        <f>IF(Table4[[#This Row],[Column138]]=0,"",Table4[Column138])</f>
        <v/>
      </c>
      <c r="EK41" t="str">
        <f>IF(Table4[[#This Row],[Column139]]=0,"",Table4[Column139])</f>
        <v/>
      </c>
      <c r="EL41" t="str">
        <f>IF(Table4[[#This Row],[Column140]]=0,"",Table4[Column140])</f>
        <v/>
      </c>
      <c r="EM41" t="str">
        <f>IF(Table4[[#This Row],[Column141]]=0,"",Table4[Column141])</f>
        <v/>
      </c>
      <c r="EN41" t="str">
        <f>IF(Table4[[#This Row],[Column142]]=0,"",Table4[Column142])</f>
        <v/>
      </c>
      <c r="EO41" t="str">
        <f>IF(Table4[[#This Row],[Column143]]=0,"",Table4[Column143])</f>
        <v/>
      </c>
      <c r="EP41" t="str">
        <f>IF(Table4[[#This Row],[Column144]]=0,"",Table4[Column144])</f>
        <v/>
      </c>
      <c r="EQ41" t="str">
        <f>IF(Table4[[#This Row],[Column145]]=0,"",Table4[Column145])</f>
        <v/>
      </c>
      <c r="ER41" t="str">
        <f>IF(Table4[[#This Row],[Column146]]=0,"",Table4[Column146])</f>
        <v/>
      </c>
      <c r="ES41" t="str">
        <f>IF(Table4[[#This Row],[Column147]]=0,"",Table4[Column147])</f>
        <v/>
      </c>
      <c r="ET41" t="str">
        <f>IF(Table4[[#This Row],[Column148]]=0,"",Table4[Column148])</f>
        <v/>
      </c>
      <c r="EU41" t="str">
        <f>IF(Table4[[#This Row],[Column149]]=0,"",Table4[Column149])</f>
        <v/>
      </c>
      <c r="EV41" t="str">
        <f>IF(Table4[[#This Row],[Column150]]=0,"",Table4[Column150])</f>
        <v/>
      </c>
      <c r="EW41" t="str">
        <f>IF(Table4[[#This Row],[Column151]]=0,"",Table4[Column151])</f>
        <v/>
      </c>
      <c r="EX41" t="str">
        <f>IF(Table4[[#This Row],[Column152]]=0,"",Table4[Column152])</f>
        <v/>
      </c>
      <c r="EY41" t="str">
        <f>IF(Table4[[#This Row],[Column153]]=0,"",Table4[Column153])</f>
        <v/>
      </c>
      <c r="EZ41" t="str">
        <f>IF(Table4[[#This Row],[Column154]]=0,"",Table4[Column154])</f>
        <v/>
      </c>
      <c r="FA41" t="str">
        <f>IF(Table4[[#This Row],[Column155]]=0,"",Table4[Column155])</f>
        <v/>
      </c>
      <c r="FB41" t="str">
        <f>IF(Table4[[#This Row],[Column156]]=0,"",Table4[Column156])</f>
        <v/>
      </c>
      <c r="FC41" t="str">
        <f>IF(Table4[[#This Row],[Column157]]=0,"",Table4[Column157])</f>
        <v/>
      </c>
      <c r="FD41" t="str">
        <f>IF(Table4[[#This Row],[Column158]]=0,"",Table4[Column158])</f>
        <v/>
      </c>
      <c r="FE41" t="str">
        <f>IF(Table4[[#This Row],[Column159]]=0,"",Table4[Column159])</f>
        <v/>
      </c>
      <c r="FF41" t="str">
        <f>IF(Table4[[#This Row],[Column160]]=0,"",Table4[Column160])</f>
        <v/>
      </c>
      <c r="FG41" t="str">
        <f>IF(Table4[[#This Row],[Column161]]=0,"",Table4[Column161])</f>
        <v/>
      </c>
      <c r="FH41" t="str">
        <f>IF(Table4[[#This Row],[Column162]]=0,"",Table4[Column162])</f>
        <v/>
      </c>
      <c r="FI41" t="str">
        <f>IF(Table4[[#This Row],[Column163]]=0,"",Table4[Column163])</f>
        <v/>
      </c>
      <c r="FJ41" t="str">
        <f>IF(Table4[[#This Row],[Column164]]=0,"",Table4[Column164])</f>
        <v/>
      </c>
      <c r="FK41" t="str">
        <f>IF(Table4[[#This Row],[Column165]]=0,"",Table4[Column165])</f>
        <v/>
      </c>
      <c r="FL41" t="str">
        <f>IF(Table4[[#This Row],[Column166]]=0,"",Table4[Column166])</f>
        <v/>
      </c>
      <c r="FM41" t="str">
        <f>IF(Table4[[#This Row],[Column167]]=0,"",Table4[Column167])</f>
        <v/>
      </c>
      <c r="FN41" t="str">
        <f>IF(Table4[[#This Row],[Column168]]=0,"",Table4[Column168])</f>
        <v/>
      </c>
      <c r="FO41" t="str">
        <f>IF(Table4[[#This Row],[Column169]]=0,"",Table4[Column169])</f>
        <v/>
      </c>
      <c r="FP41" t="str">
        <f>IF(Table4[[#This Row],[Column170]]=0,"",Table4[Column170])</f>
        <v/>
      </c>
      <c r="FQ41" t="str">
        <f>IF(Table4[[#This Row],[Column171]]=0,"",Table4[Column171])</f>
        <v/>
      </c>
      <c r="FR41" t="str">
        <f>IF(Table4[[#This Row],[Column172]]=0,"",Table4[Column172])</f>
        <v/>
      </c>
      <c r="FS41" t="str">
        <f>IF(Table4[[#This Row],[Column173]]=0,"",Table4[Column173])</f>
        <v/>
      </c>
      <c r="FT41" t="str">
        <f>IF(Table4[[#This Row],[Column174]]=0,"",Table4[Column174])</f>
        <v/>
      </c>
      <c r="FU41" t="str">
        <f>IF(Table4[[#This Row],[Column175]]=0,"",Table4[Column175])</f>
        <v/>
      </c>
      <c r="FV41" t="str">
        <f>IF(Table4[[#This Row],[Column176]]=0,"",Table4[Column176])</f>
        <v/>
      </c>
      <c r="FW41" t="str">
        <f>IF(Table4[[#This Row],[Column177]]=0,"",Table4[Column177])</f>
        <v/>
      </c>
      <c r="FX41" t="str">
        <f>IF(Table4[[#This Row],[Column178]]=0,"",Table4[Column178])</f>
        <v/>
      </c>
      <c r="FY41" t="str">
        <f>IF(Table4[[#This Row],[Column179]]=0,"",Table4[Column179])</f>
        <v/>
      </c>
      <c r="FZ41" t="str">
        <f>IF(Table4[[#This Row],[Column180]]=0,"",Table4[Column180])</f>
        <v/>
      </c>
      <c r="GA41" t="str">
        <f>IF(Table4[[#This Row],[Column181]]=0,"",Table4[Column181])</f>
        <v/>
      </c>
      <c r="GB41" t="str">
        <f>IF(Table4[[#This Row],[Column182]]=0,"",Table4[Column182])</f>
        <v/>
      </c>
      <c r="GC41" t="str">
        <f>IF(Table4[[#This Row],[Column183]]=0,"",Table4[Column183])</f>
        <v/>
      </c>
      <c r="GD41" t="str">
        <f>IF(Table4[[#This Row],[Column184]]=0,"",Table4[Column184])</f>
        <v/>
      </c>
      <c r="GE41" t="str">
        <f>IF(Table4[[#This Row],[Column185]]=0,"",Table4[Column185])</f>
        <v/>
      </c>
      <c r="GF41" t="str">
        <f>IF(Table4[[#This Row],[Column186]]=0,"",Table4[Column186])</f>
        <v/>
      </c>
      <c r="GG41" t="str">
        <f>IF(Table4[[#This Row],[Column187]]=0,"",Table4[Column187])</f>
        <v/>
      </c>
      <c r="GH41" t="str">
        <f>IF(Table4[[#This Row],[Column188]]=0,"",Table4[Column188])</f>
        <v/>
      </c>
      <c r="GI41" t="str">
        <f>IF(Table4[[#This Row],[Column189]]=0,"",Table4[Column189])</f>
        <v/>
      </c>
      <c r="GJ41" t="str">
        <f>IF(Table4[[#This Row],[Column190]]=0,"",Table4[Column190])</f>
        <v/>
      </c>
      <c r="GK41" t="str">
        <f>IF(Table4[[#This Row],[Column191]]=0,"",Table4[Column191])</f>
        <v/>
      </c>
      <c r="GL41" t="str">
        <f>IF(Table4[[#This Row],[Column192]]=0,"",Table4[Column192])</f>
        <v/>
      </c>
      <c r="GM41" t="str">
        <f>IF(Table4[[#This Row],[Column193]]=0,"",Table4[Column193])</f>
        <v/>
      </c>
      <c r="GN41" t="str">
        <f>IF(Table4[[#This Row],[Column194]]=0,"",Table4[Column194])</f>
        <v/>
      </c>
      <c r="GO41" t="str">
        <f>IF(Table4[[#This Row],[Column195]]=0,"",Table4[Column195])</f>
        <v/>
      </c>
      <c r="GP41" t="str">
        <f>IF(Table4[[#This Row],[Column196]]=0,"",Table4[Column196])</f>
        <v/>
      </c>
      <c r="GQ41" t="str">
        <f>IF(Table4[[#This Row],[Column197]]=0,"",Table4[Column197])</f>
        <v/>
      </c>
      <c r="GR41" t="str">
        <f>IF(Table4[[#This Row],[Column198]]=0,"",Table4[Column198])</f>
        <v/>
      </c>
      <c r="GS41" t="str">
        <f>IF(Table4[[#This Row],[Column199]]=0,"",Table4[Column199])</f>
        <v/>
      </c>
      <c r="GT41" t="str">
        <f>IF(Table4[[#This Row],[Column200]]=0,"",Table4[Column200])</f>
        <v/>
      </c>
      <c r="GU41" t="str">
        <f>IF(Table4[[#This Row],[Column201]]=0,"",Table4[Column201])</f>
        <v/>
      </c>
      <c r="GV41" t="str">
        <f>IF(Table4[[#This Row],[Column202]]=0,"",Table4[Column202])</f>
        <v/>
      </c>
      <c r="GW41" t="str">
        <f>IF(Table4[[#This Row],[Column203]]=0,"",Table4[Column203])</f>
        <v/>
      </c>
      <c r="GX41" t="str">
        <f>IF(Table4[[#This Row],[Conversions]]=0,"",Table4[Conversions])</f>
        <v/>
      </c>
      <c r="GY41" s="2" t="e">
        <f>Table434[[#This Row],[Conversions]]*B$2</f>
        <v>#VALUE!</v>
      </c>
      <c r="GZ41">
        <f>SUM(COUNTIF(Table434[[#This Row],[Path]:[Column203]],{"*e*","social"}))</f>
        <v>0</v>
      </c>
      <c r="HA41" t="e">
        <f t="array" ref="HA41">IF(LOOKUP(REPT("Z",255),IF(B41:GW41&lt;&gt;"",B41:GW41),B41:GW41)=A$2,1,0)</f>
        <v>#N/A</v>
      </c>
      <c r="HB41" t="e">
        <f t="array" ref="HB41">IF(LOOKUP(REPT("Z",255),IF(B41:GW41&lt;&gt;"",B41:GW41),B41:GW41)=A$3,1,0)</f>
        <v>#N/A</v>
      </c>
      <c r="HC41" t="e">
        <f t="array" ref="HC41">IF(LOOKUP(REPT("Z",255),IF(B41:GW41&lt;&gt;"",B41:GW41),B41:GW41)=A$4,1,0)</f>
        <v>#N/A</v>
      </c>
      <c r="HD41" t="e">
        <f t="array" ref="HD41">IF(LOOKUP(REPT("Z",255),IF(B41:GW41&lt;&gt;"",B41:GW41),B41:GW41)=A$5,1,0)</f>
        <v>#N/A</v>
      </c>
      <c r="HE41" t="e">
        <f t="array" ref="HE41">IF(LOOKUP(REPT("Z",255),IF(B41:GW41&lt;&gt;"",B41:GW41),B41:GW41)=A$6,1,0)</f>
        <v>#N/A</v>
      </c>
      <c r="HF41" t="e">
        <f t="array" ref="HF41">IF(LOOKUP(REPT("Z",255),IF(B41:GW41&lt;&gt;"",B41:GW41),B41:GW41)=A$7,1,0)</f>
        <v>#N/A</v>
      </c>
      <c r="HG41" s="1">
        <f>COUNTIF(Table434[[#This Row],[Path]:[Column203]],A$2)</f>
        <v>0</v>
      </c>
      <c r="HH41" s="1">
        <f>COUNTIF(Table434[[#This Row],[Path]:[Column203]],A$3)</f>
        <v>0</v>
      </c>
      <c r="HI41" s="1">
        <f>COUNTIF(Table434[[#This Row],[Path]:[Column203]],A$4)</f>
        <v>0</v>
      </c>
      <c r="HJ41" s="5">
        <f>COUNTIF(Table434[[#This Row],[Path]:[Column203]],A$5)</f>
        <v>0</v>
      </c>
      <c r="HK41" s="5">
        <f>COUNTIF(Table434[[#This Row],[Path]:[Column203]],A$6)</f>
        <v>0</v>
      </c>
      <c r="HL41" s="5">
        <f>COUNTIF(Table434[[#This Row],[Path]:[Column203]],A$7)</f>
        <v>0</v>
      </c>
      <c r="HM41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41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41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41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41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41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41" s="4" t="e">
        <f>Table434[[#This Row],[IncrementalOrganic Attribution Ratio]]*Table434[[#This Row],[Total Revenue]]</f>
        <v>#VALUE!</v>
      </c>
      <c r="HT41" s="4" t="e">
        <f>Table434[[#This Row],[BrandIntention Attribution Ratio]]*Table434[[#This Row],[Total Revenue]]</f>
        <v>#VALUE!</v>
      </c>
      <c r="HU41" s="4" t="e">
        <f>Table434[[#This Row],[Incrementalcpc Attribution Ratio]]*Table434[[#This Row],[Total Revenue]]</f>
        <v>#VALUE!</v>
      </c>
      <c r="HV41" s="4" t="e">
        <f>Table434[[#This Row],[Feeds Attribution Ratio]]*Table434[[#This Row],[Total Revenue]]</f>
        <v>#VALUE!</v>
      </c>
      <c r="HW41" s="4" t="e">
        <f>Table434[[#This Row],[Referrals Attribution Ratio]]*Table434[[#This Row],[Total Revenue]]</f>
        <v>#VALUE!</v>
      </c>
      <c r="HX41" s="4" t="e">
        <f>Table434[[#This Row],[Social Attribution Ratio]]*Table434[[#This Row],[Total Revenue]]</f>
        <v>#VALUE!</v>
      </c>
      <c r="HY41" s="18">
        <f>SUM(Table434[[#This Row],[IncrementalOrganic Attribution Ratio]:[Social Attribution Ratio]])</f>
        <v>0</v>
      </c>
    </row>
    <row r="42" spans="2:233" x14ac:dyDescent="0.25">
      <c r="B42" t="str">
        <f>IF(Table4[[#This Row],[Path]]=0,"",Table4[Path])</f>
        <v/>
      </c>
      <c r="C42" t="str">
        <f>IF(Table4[[#This Row],[Column1]]=0,"",Table4[Column1])</f>
        <v/>
      </c>
      <c r="D42" t="str">
        <f>IF(Table4[[#This Row],[Column2]]=0,"",Table4[Column2])</f>
        <v/>
      </c>
      <c r="E42" t="str">
        <f>IF(Table4[[#This Row],[Column3]]=0,"",Table4[Column3])</f>
        <v/>
      </c>
      <c r="F42" t="str">
        <f>IF(Table4[[#This Row],[Column4]]=0,"",Table4[Column4])</f>
        <v/>
      </c>
      <c r="G42" t="str">
        <f>IF(Table4[[#This Row],[Column5]]=0,"",Table4[Column5])</f>
        <v/>
      </c>
      <c r="H42" t="str">
        <f>IF(Table4[[#This Row],[Column6]]=0,"",Table4[Column6])</f>
        <v/>
      </c>
      <c r="I42" t="str">
        <f>IF(Table4[[#This Row],[Column7]]=0,"",Table4[Column7])</f>
        <v/>
      </c>
      <c r="J42" t="str">
        <f>IF(Table4[[#This Row],[Column8]]=0,"",Table4[Column8])</f>
        <v/>
      </c>
      <c r="K42" t="str">
        <f>IF(Table4[[#This Row],[Column9]]=0,"",Table4[Column9])</f>
        <v/>
      </c>
      <c r="L42" t="str">
        <f>IF(Table4[[#This Row],[Column10]]=0,"",Table4[Column10])</f>
        <v/>
      </c>
      <c r="M42" t="str">
        <f>IF(Table4[[#This Row],[Column11]]=0,"",Table4[Column11])</f>
        <v/>
      </c>
      <c r="N42" t="str">
        <f>IF(Table4[[#This Row],[Column12]]=0,"",Table4[Column12])</f>
        <v/>
      </c>
      <c r="O42" t="str">
        <f>IF(Table4[[#This Row],[Column13]]=0,"",Table4[Column13])</f>
        <v/>
      </c>
      <c r="P42" t="str">
        <f>IF(Table4[[#This Row],[Column14]]=0,"",Table4[Column14])</f>
        <v/>
      </c>
      <c r="Q42" t="str">
        <f>IF(Table4[[#This Row],[Column15]]=0,"",Table4[Column15])</f>
        <v/>
      </c>
      <c r="R42" t="str">
        <f>IF(Table4[[#This Row],[Column16]]=0,"",Table4[Column16])</f>
        <v/>
      </c>
      <c r="S42" t="str">
        <f>IF(Table4[[#This Row],[Column17]]=0,"",Table4[Column17])</f>
        <v/>
      </c>
      <c r="T42" t="str">
        <f>IF(Table4[[#This Row],[Column18]]=0,"",Table4[Column18])</f>
        <v/>
      </c>
      <c r="U42" t="str">
        <f>IF(Table4[[#This Row],[Column19]]=0,"",Table4[Column19])</f>
        <v/>
      </c>
      <c r="V42" t="str">
        <f>IF(Table4[[#This Row],[Column20]]=0,"",Table4[Column20])</f>
        <v/>
      </c>
      <c r="W42" t="str">
        <f>IF(Table4[[#This Row],[Column21]]=0,"",Table4[Column21])</f>
        <v/>
      </c>
      <c r="X42" t="str">
        <f>IF(Table4[[#This Row],[Column22]]=0,"",Table4[Column22])</f>
        <v/>
      </c>
      <c r="Y42" t="str">
        <f>IF(Table4[[#This Row],[Column23]]=0,"",Table4[Column23])</f>
        <v/>
      </c>
      <c r="Z42" t="str">
        <f>IF(Table4[[#This Row],[Column24]]=0,"",Table4[Column24])</f>
        <v/>
      </c>
      <c r="AA42" t="str">
        <f>IF(Table4[[#This Row],[Column25]]=0,"",Table4[Column25])</f>
        <v/>
      </c>
      <c r="AB42" t="str">
        <f>IF(Table4[[#This Row],[Column26]]=0,"",Table4[Column26])</f>
        <v/>
      </c>
      <c r="AC42" t="str">
        <f>IF(Table4[[#This Row],[Column27]]=0,"",Table4[Column27])</f>
        <v/>
      </c>
      <c r="AD42" t="str">
        <f>IF(Table4[[#This Row],[Column28]]=0,"",Table4[Column28])</f>
        <v/>
      </c>
      <c r="AE42" t="str">
        <f>IF(Table4[[#This Row],[Column29]]=0,"",Table4[Column29])</f>
        <v/>
      </c>
      <c r="AF42" t="str">
        <f>IF(Table4[[#This Row],[Column30]]=0,"",Table4[Column30])</f>
        <v/>
      </c>
      <c r="AG42" t="str">
        <f>IF(Table4[[#This Row],[Column31]]=0,"",Table4[Column31])</f>
        <v/>
      </c>
      <c r="AH42" t="str">
        <f>IF(Table4[[#This Row],[Column32]]=0,"",Table4[Column32])</f>
        <v/>
      </c>
      <c r="AI42" t="str">
        <f>IF(Table4[[#This Row],[Column33]]=0,"",Table4[Column33])</f>
        <v/>
      </c>
      <c r="AJ42" t="str">
        <f>IF(Table4[[#This Row],[Column34]]=0,"",Table4[Column34])</f>
        <v/>
      </c>
      <c r="AK42" t="str">
        <f>IF(Table4[[#This Row],[Column35]]=0,"",Table4[Column35])</f>
        <v/>
      </c>
      <c r="AL42" t="str">
        <f>IF(Table4[[#This Row],[Column36]]=0,"",Table4[Column36])</f>
        <v/>
      </c>
      <c r="AM42" t="str">
        <f>IF(Table4[[#This Row],[Column37]]=0,"",Table4[Column37])</f>
        <v/>
      </c>
      <c r="AN42" t="str">
        <f>IF(Table4[[#This Row],[Column38]]=0,"",Table4[Column38])</f>
        <v/>
      </c>
      <c r="AO42" t="str">
        <f>IF(Table4[[#This Row],[Column39]]=0,"",Table4[Column39])</f>
        <v/>
      </c>
      <c r="AP42" t="str">
        <f>IF(Table4[[#This Row],[Column40]]=0,"",Table4[Column40])</f>
        <v/>
      </c>
      <c r="AQ42" t="str">
        <f>IF(Table4[[#This Row],[Column41]]=0,"",Table4[Column41])</f>
        <v/>
      </c>
      <c r="AR42" t="str">
        <f>IF(Table4[[#This Row],[Column42]]=0,"",Table4[Column42])</f>
        <v/>
      </c>
      <c r="AS42" t="str">
        <f>IF(Table4[[#This Row],[Column43]]=0,"",Table4[Column43])</f>
        <v/>
      </c>
      <c r="AT42" t="str">
        <f>IF(Table4[[#This Row],[Column44]]=0,"",Table4[Column44])</f>
        <v/>
      </c>
      <c r="AU42" t="str">
        <f>IF(Table4[[#This Row],[Column45]]=0,"",Table4[Column45])</f>
        <v/>
      </c>
      <c r="AV42" t="str">
        <f>IF(Table4[[#This Row],[Column46]]=0,"",Table4[Column46])</f>
        <v/>
      </c>
      <c r="AW42" t="str">
        <f>IF(Table4[[#This Row],[Column47]]=0,"",Table4[Column47])</f>
        <v/>
      </c>
      <c r="AX42" t="str">
        <f>IF(Table4[[#This Row],[Column48]]=0,"",Table4[Column48])</f>
        <v/>
      </c>
      <c r="AY42" t="str">
        <f>IF(Table4[[#This Row],[Column49]]=0,"",Table4[Column49])</f>
        <v/>
      </c>
      <c r="AZ42" t="str">
        <f>IF(Table4[[#This Row],[Column50]]=0,"",Table4[Column50])</f>
        <v/>
      </c>
      <c r="BA42" t="str">
        <f>IF(Table4[[#This Row],[Column51]]=0,"",Table4[Column51])</f>
        <v/>
      </c>
      <c r="BB42" t="str">
        <f>IF(Table4[[#This Row],[Column52]]=0,"",Table4[Column52])</f>
        <v/>
      </c>
      <c r="BC42" t="str">
        <f>IF(Table4[[#This Row],[Column53]]=0,"",Table4[Column53])</f>
        <v/>
      </c>
      <c r="BD42" t="str">
        <f>IF(Table4[[#This Row],[Column54]]=0,"",Table4[Column54])</f>
        <v/>
      </c>
      <c r="BE42" t="str">
        <f>IF(Table4[[#This Row],[Column55]]=0,"",Table4[Column55])</f>
        <v/>
      </c>
      <c r="BF42" t="str">
        <f>IF(Table4[[#This Row],[Column56]]=0,"",Table4[Column56])</f>
        <v/>
      </c>
      <c r="BG42" t="str">
        <f>IF(Table4[[#This Row],[Column57]]=0,"",Table4[Column57])</f>
        <v/>
      </c>
      <c r="BH42" t="str">
        <f>IF(Table4[[#This Row],[Column58]]=0,"",Table4[Column58])</f>
        <v/>
      </c>
      <c r="BI42" t="str">
        <f>IF(Table4[[#This Row],[Column59]]=0,"",Table4[Column59])</f>
        <v/>
      </c>
      <c r="BJ42" t="str">
        <f>IF(Table4[[#This Row],[Column60]]=0,"",Table4[Column60])</f>
        <v/>
      </c>
      <c r="BK42" t="str">
        <f>IF(Table4[[#This Row],[Column61]]=0,"",Table4[Column61])</f>
        <v/>
      </c>
      <c r="BL42" t="str">
        <f>IF(Table4[[#This Row],[Column62]]=0,"",Table4[Column62])</f>
        <v/>
      </c>
      <c r="BM42" t="str">
        <f>IF(Table4[[#This Row],[Column63]]=0,"",Table4[Column63])</f>
        <v/>
      </c>
      <c r="BN42" t="str">
        <f>IF(Table4[[#This Row],[Column64]]=0,"",Table4[Column64])</f>
        <v/>
      </c>
      <c r="BO42" t="str">
        <f>IF(Table4[[#This Row],[Column65]]=0,"",Table4[Column65])</f>
        <v/>
      </c>
      <c r="BP42" t="str">
        <f>IF(Table4[[#This Row],[Column66]]=0,"",Table4[Column66])</f>
        <v/>
      </c>
      <c r="BQ42" t="str">
        <f>IF(Table4[[#This Row],[Column67]]=0,"",Table4[Column67])</f>
        <v/>
      </c>
      <c r="BR42" t="str">
        <f>IF(Table4[[#This Row],[Column68]]=0,"",Table4[Column68])</f>
        <v/>
      </c>
      <c r="BS42" t="str">
        <f>IF(Table4[[#This Row],[Column69]]=0,"",Table4[Column69])</f>
        <v/>
      </c>
      <c r="BT42" t="str">
        <f>IF(Table4[[#This Row],[Column70]]=0,"",Table4[Column70])</f>
        <v/>
      </c>
      <c r="BU42" t="str">
        <f>IF(Table4[[#This Row],[Column71]]=0,"",Table4[Column71])</f>
        <v/>
      </c>
      <c r="BV42" t="str">
        <f>IF(Table4[[#This Row],[Column72]]=0,"",Table4[Column72])</f>
        <v/>
      </c>
      <c r="BW42" t="str">
        <f>IF(Table4[[#This Row],[Column73]]=0,"",Table4[Column73])</f>
        <v/>
      </c>
      <c r="BX42" t="str">
        <f>IF(Table4[[#This Row],[Column74]]=0,"",Table4[Column74])</f>
        <v/>
      </c>
      <c r="BY42" t="str">
        <f>IF(Table4[[#This Row],[Column75]]=0,"",Table4[Column75])</f>
        <v/>
      </c>
      <c r="BZ42" t="str">
        <f>IF(Table4[[#This Row],[Column76]]=0,"",Table4[Column76])</f>
        <v/>
      </c>
      <c r="CA42" t="str">
        <f>IF(Table4[[#This Row],[Column77]]=0,"",Table4[Column77])</f>
        <v/>
      </c>
      <c r="CB42" t="str">
        <f>IF(Table4[[#This Row],[Column78]]=0,"",Table4[Column78])</f>
        <v/>
      </c>
      <c r="CC42" t="str">
        <f>IF(Table4[[#This Row],[Column79]]=0,"",Table4[Column79])</f>
        <v/>
      </c>
      <c r="CD42" t="str">
        <f>IF(Table4[[#This Row],[Column80]]=0,"",Table4[Column80])</f>
        <v/>
      </c>
      <c r="CE42" t="str">
        <f>IF(Table4[[#This Row],[Column81]]=0,"",Table4[Column81])</f>
        <v/>
      </c>
      <c r="CF42" t="str">
        <f>IF(Table4[[#This Row],[Column82]]=0,"",Table4[Column82])</f>
        <v/>
      </c>
      <c r="CG42" t="str">
        <f>IF(Table4[[#This Row],[Column83]]=0,"",Table4[Column83])</f>
        <v/>
      </c>
      <c r="CH42" t="str">
        <f>IF(Table4[[#This Row],[Column84]]=0,"",Table4[Column84])</f>
        <v/>
      </c>
      <c r="CI42" t="str">
        <f>IF(Table4[[#This Row],[Column85]]=0,"",Table4[Column85])</f>
        <v/>
      </c>
      <c r="CJ42" t="str">
        <f>IF(Table4[[#This Row],[Column86]]=0,"",Table4[Column86])</f>
        <v/>
      </c>
      <c r="CK42" t="str">
        <f>IF(Table4[[#This Row],[Column87]]=0,"",Table4[Column87])</f>
        <v/>
      </c>
      <c r="CL42" t="str">
        <f>IF(Table4[[#This Row],[Column88]]=0,"",Table4[Column88])</f>
        <v/>
      </c>
      <c r="CM42" t="str">
        <f>IF(Table4[[#This Row],[Column89]]=0,"",Table4[Column89])</f>
        <v/>
      </c>
      <c r="CN42" t="str">
        <f>IF(Table4[[#This Row],[Column90]]=0,"",Table4[Column90])</f>
        <v/>
      </c>
      <c r="CO42" t="str">
        <f>IF(Table4[[#This Row],[Column91]]=0,"",Table4[Column91])</f>
        <v/>
      </c>
      <c r="CP42" t="str">
        <f>IF(Table4[[#This Row],[Column92]]=0,"",Table4[Column92])</f>
        <v/>
      </c>
      <c r="CQ42" t="str">
        <f>IF(Table4[[#This Row],[Column93]]=0,"",Table4[Column93])</f>
        <v/>
      </c>
      <c r="CR42" t="str">
        <f>IF(Table4[[#This Row],[Column94]]=0,"",Table4[Column94])</f>
        <v/>
      </c>
      <c r="CS42" t="str">
        <f>IF(Table4[[#This Row],[Column95]]=0,"",Table4[Column95])</f>
        <v/>
      </c>
      <c r="CT42" t="str">
        <f>IF(Table4[[#This Row],[Column96]]=0,"",Table4[Column96])</f>
        <v/>
      </c>
      <c r="CU42" t="str">
        <f>IF(Table4[[#This Row],[Column97]]=0,"",Table4[Column97])</f>
        <v/>
      </c>
      <c r="CV42" t="str">
        <f>IF(Table4[[#This Row],[Column98]]=0,"",Table4[Column98])</f>
        <v/>
      </c>
      <c r="CW42" t="str">
        <f>IF(Table4[[#This Row],[Column99]]=0,"",Table4[Column99])</f>
        <v/>
      </c>
      <c r="CX42" t="str">
        <f>IF(Table4[[#This Row],[Column100]]=0,"",Table4[Column100])</f>
        <v/>
      </c>
      <c r="CY42" t="str">
        <f>IF(Table4[[#This Row],[Column101]]=0,"",Table4[Column101])</f>
        <v/>
      </c>
      <c r="CZ42" t="str">
        <f>IF(Table4[[#This Row],[Column102]]=0,"",Table4[Column102])</f>
        <v/>
      </c>
      <c r="DA42" t="str">
        <f>IF(Table4[[#This Row],[Column103]]=0,"",Table4[Column103])</f>
        <v/>
      </c>
      <c r="DB42" t="str">
        <f>IF(Table4[[#This Row],[Column104]]=0,"",Table4[Column104])</f>
        <v/>
      </c>
      <c r="DC42" t="str">
        <f>IF(Table4[[#This Row],[Column105]]=0,"",Table4[Column105])</f>
        <v/>
      </c>
      <c r="DD42" t="str">
        <f>IF(Table4[[#This Row],[Column106]]=0,"",Table4[Column106])</f>
        <v/>
      </c>
      <c r="DE42" t="str">
        <f>IF(Table4[[#This Row],[Column107]]=0,"",Table4[Column107])</f>
        <v/>
      </c>
      <c r="DF42" t="str">
        <f>IF(Table4[[#This Row],[Column108]]=0,"",Table4[Column108])</f>
        <v/>
      </c>
      <c r="DG42" t="str">
        <f>IF(Table4[[#This Row],[Column109]]=0,"",Table4[Column109])</f>
        <v/>
      </c>
      <c r="DH42" t="str">
        <f>IF(Table4[[#This Row],[Column110]]=0,"",Table4[Column110])</f>
        <v/>
      </c>
      <c r="DI42" t="str">
        <f>IF(Table4[[#This Row],[Column111]]=0,"",Table4[Column111])</f>
        <v/>
      </c>
      <c r="DJ42" t="str">
        <f>IF(Table4[[#This Row],[Column112]]=0,"",Table4[Column112])</f>
        <v/>
      </c>
      <c r="DK42" t="str">
        <f>IF(Table4[[#This Row],[Column113]]=0,"",Table4[Column113])</f>
        <v/>
      </c>
      <c r="DL42" t="str">
        <f>IF(Table4[[#This Row],[Column114]]=0,"",Table4[Column114])</f>
        <v/>
      </c>
      <c r="DM42" t="str">
        <f>IF(Table4[[#This Row],[Column115]]=0,"",Table4[Column115])</f>
        <v/>
      </c>
      <c r="DN42" t="str">
        <f>IF(Table4[[#This Row],[Column116]]=0,"",Table4[Column116])</f>
        <v/>
      </c>
      <c r="DO42" t="str">
        <f>IF(Table4[[#This Row],[Column117]]=0,"",Table4[Column117])</f>
        <v/>
      </c>
      <c r="DP42" t="str">
        <f>IF(Table4[[#This Row],[Column118]]=0,"",Table4[Column118])</f>
        <v/>
      </c>
      <c r="DQ42" t="str">
        <f>IF(Table4[[#This Row],[Column119]]=0,"",Table4[Column119])</f>
        <v/>
      </c>
      <c r="DR42" t="str">
        <f>IF(Table4[[#This Row],[Column120]]=0,"",Table4[Column120])</f>
        <v/>
      </c>
      <c r="DS42" t="str">
        <f>IF(Table4[[#This Row],[Column121]]=0,"",Table4[Column121])</f>
        <v/>
      </c>
      <c r="DT42" t="str">
        <f>IF(Table4[[#This Row],[Column122]]=0,"",Table4[Column122])</f>
        <v/>
      </c>
      <c r="DU42" t="str">
        <f>IF(Table4[[#This Row],[Column123]]=0,"",Table4[Column123])</f>
        <v/>
      </c>
      <c r="DV42" t="str">
        <f>IF(Table4[[#This Row],[Column124]]=0,"",Table4[Column124])</f>
        <v/>
      </c>
      <c r="DW42" t="str">
        <f>IF(Table4[[#This Row],[Column125]]=0,"",Table4[Column125])</f>
        <v/>
      </c>
      <c r="DX42" t="str">
        <f>IF(Table4[[#This Row],[Column126]]=0,"",Table4[Column126])</f>
        <v/>
      </c>
      <c r="DY42" t="str">
        <f>IF(Table4[[#This Row],[Column127]]=0,"",Table4[Column127])</f>
        <v/>
      </c>
      <c r="DZ42" t="str">
        <f>IF(Table4[[#This Row],[Column128]]=0,"",Table4[Column128])</f>
        <v/>
      </c>
      <c r="EA42" t="str">
        <f>IF(Table4[[#This Row],[Column129]]=0,"",Table4[Column129])</f>
        <v/>
      </c>
      <c r="EB42" t="str">
        <f>IF(Table4[[#This Row],[Column130]]=0,"",Table4[Column130])</f>
        <v/>
      </c>
      <c r="EC42" t="str">
        <f>IF(Table4[[#This Row],[Column131]]=0,"",Table4[Column131])</f>
        <v/>
      </c>
      <c r="ED42" t="str">
        <f>IF(Table4[[#This Row],[Column132]]=0,"",Table4[Column132])</f>
        <v/>
      </c>
      <c r="EE42" t="str">
        <f>IF(Table4[[#This Row],[Column133]]=0,"",Table4[Column133])</f>
        <v/>
      </c>
      <c r="EF42" t="str">
        <f>IF(Table4[[#This Row],[Column134]]=0,"",Table4[Column134])</f>
        <v/>
      </c>
      <c r="EG42" t="str">
        <f>IF(Table4[[#This Row],[Column135]]=0,"",Table4[Column135])</f>
        <v/>
      </c>
      <c r="EH42" t="str">
        <f>IF(Table4[[#This Row],[Column136]]=0,"",Table4[Column136])</f>
        <v/>
      </c>
      <c r="EI42" t="str">
        <f>IF(Table4[[#This Row],[Column137]]=0,"",Table4[Column137])</f>
        <v/>
      </c>
      <c r="EJ42" t="str">
        <f>IF(Table4[[#This Row],[Column138]]=0,"",Table4[Column138])</f>
        <v/>
      </c>
      <c r="EK42" t="str">
        <f>IF(Table4[[#This Row],[Column139]]=0,"",Table4[Column139])</f>
        <v/>
      </c>
      <c r="EL42" t="str">
        <f>IF(Table4[[#This Row],[Column140]]=0,"",Table4[Column140])</f>
        <v/>
      </c>
      <c r="EM42" t="str">
        <f>IF(Table4[[#This Row],[Column141]]=0,"",Table4[Column141])</f>
        <v/>
      </c>
      <c r="EN42" t="str">
        <f>IF(Table4[[#This Row],[Column142]]=0,"",Table4[Column142])</f>
        <v/>
      </c>
      <c r="EO42" t="str">
        <f>IF(Table4[[#This Row],[Column143]]=0,"",Table4[Column143])</f>
        <v/>
      </c>
      <c r="EP42" t="str">
        <f>IF(Table4[[#This Row],[Column144]]=0,"",Table4[Column144])</f>
        <v/>
      </c>
      <c r="EQ42" t="str">
        <f>IF(Table4[[#This Row],[Column145]]=0,"",Table4[Column145])</f>
        <v/>
      </c>
      <c r="ER42" t="str">
        <f>IF(Table4[[#This Row],[Column146]]=0,"",Table4[Column146])</f>
        <v/>
      </c>
      <c r="ES42" t="str">
        <f>IF(Table4[[#This Row],[Column147]]=0,"",Table4[Column147])</f>
        <v/>
      </c>
      <c r="ET42" t="str">
        <f>IF(Table4[[#This Row],[Column148]]=0,"",Table4[Column148])</f>
        <v/>
      </c>
      <c r="EU42" t="str">
        <f>IF(Table4[[#This Row],[Column149]]=0,"",Table4[Column149])</f>
        <v/>
      </c>
      <c r="EV42" t="str">
        <f>IF(Table4[[#This Row],[Column150]]=0,"",Table4[Column150])</f>
        <v/>
      </c>
      <c r="EW42" t="str">
        <f>IF(Table4[[#This Row],[Column151]]=0,"",Table4[Column151])</f>
        <v/>
      </c>
      <c r="EX42" t="str">
        <f>IF(Table4[[#This Row],[Column152]]=0,"",Table4[Column152])</f>
        <v/>
      </c>
      <c r="EY42" t="str">
        <f>IF(Table4[[#This Row],[Column153]]=0,"",Table4[Column153])</f>
        <v/>
      </c>
      <c r="EZ42" t="str">
        <f>IF(Table4[[#This Row],[Column154]]=0,"",Table4[Column154])</f>
        <v/>
      </c>
      <c r="FA42" t="str">
        <f>IF(Table4[[#This Row],[Column155]]=0,"",Table4[Column155])</f>
        <v/>
      </c>
      <c r="FB42" t="str">
        <f>IF(Table4[[#This Row],[Column156]]=0,"",Table4[Column156])</f>
        <v/>
      </c>
      <c r="FC42" t="str">
        <f>IF(Table4[[#This Row],[Column157]]=0,"",Table4[Column157])</f>
        <v/>
      </c>
      <c r="FD42" t="str">
        <f>IF(Table4[[#This Row],[Column158]]=0,"",Table4[Column158])</f>
        <v/>
      </c>
      <c r="FE42" t="str">
        <f>IF(Table4[[#This Row],[Column159]]=0,"",Table4[Column159])</f>
        <v/>
      </c>
      <c r="FF42" t="str">
        <f>IF(Table4[[#This Row],[Column160]]=0,"",Table4[Column160])</f>
        <v/>
      </c>
      <c r="FG42" t="str">
        <f>IF(Table4[[#This Row],[Column161]]=0,"",Table4[Column161])</f>
        <v/>
      </c>
      <c r="FH42" t="str">
        <f>IF(Table4[[#This Row],[Column162]]=0,"",Table4[Column162])</f>
        <v/>
      </c>
      <c r="FI42" t="str">
        <f>IF(Table4[[#This Row],[Column163]]=0,"",Table4[Column163])</f>
        <v/>
      </c>
      <c r="FJ42" t="str">
        <f>IF(Table4[[#This Row],[Column164]]=0,"",Table4[Column164])</f>
        <v/>
      </c>
      <c r="FK42" t="str">
        <f>IF(Table4[[#This Row],[Column165]]=0,"",Table4[Column165])</f>
        <v/>
      </c>
      <c r="FL42" t="str">
        <f>IF(Table4[[#This Row],[Column166]]=0,"",Table4[Column166])</f>
        <v/>
      </c>
      <c r="FM42" t="str">
        <f>IF(Table4[[#This Row],[Column167]]=0,"",Table4[Column167])</f>
        <v/>
      </c>
      <c r="FN42" t="str">
        <f>IF(Table4[[#This Row],[Column168]]=0,"",Table4[Column168])</f>
        <v/>
      </c>
      <c r="FO42" t="str">
        <f>IF(Table4[[#This Row],[Column169]]=0,"",Table4[Column169])</f>
        <v/>
      </c>
      <c r="FP42" t="str">
        <f>IF(Table4[[#This Row],[Column170]]=0,"",Table4[Column170])</f>
        <v/>
      </c>
      <c r="FQ42" t="str">
        <f>IF(Table4[[#This Row],[Column171]]=0,"",Table4[Column171])</f>
        <v/>
      </c>
      <c r="FR42" t="str">
        <f>IF(Table4[[#This Row],[Column172]]=0,"",Table4[Column172])</f>
        <v/>
      </c>
      <c r="FS42" t="str">
        <f>IF(Table4[[#This Row],[Column173]]=0,"",Table4[Column173])</f>
        <v/>
      </c>
      <c r="FT42" t="str">
        <f>IF(Table4[[#This Row],[Column174]]=0,"",Table4[Column174])</f>
        <v/>
      </c>
      <c r="FU42" t="str">
        <f>IF(Table4[[#This Row],[Column175]]=0,"",Table4[Column175])</f>
        <v/>
      </c>
      <c r="FV42" t="str">
        <f>IF(Table4[[#This Row],[Column176]]=0,"",Table4[Column176])</f>
        <v/>
      </c>
      <c r="FW42" t="str">
        <f>IF(Table4[[#This Row],[Column177]]=0,"",Table4[Column177])</f>
        <v/>
      </c>
      <c r="FX42" t="str">
        <f>IF(Table4[[#This Row],[Column178]]=0,"",Table4[Column178])</f>
        <v/>
      </c>
      <c r="FY42" t="str">
        <f>IF(Table4[[#This Row],[Column179]]=0,"",Table4[Column179])</f>
        <v/>
      </c>
      <c r="FZ42" t="str">
        <f>IF(Table4[[#This Row],[Column180]]=0,"",Table4[Column180])</f>
        <v/>
      </c>
      <c r="GA42" t="str">
        <f>IF(Table4[[#This Row],[Column181]]=0,"",Table4[Column181])</f>
        <v/>
      </c>
      <c r="GB42" t="str">
        <f>IF(Table4[[#This Row],[Column182]]=0,"",Table4[Column182])</f>
        <v/>
      </c>
      <c r="GC42" t="str">
        <f>IF(Table4[[#This Row],[Column183]]=0,"",Table4[Column183])</f>
        <v/>
      </c>
      <c r="GD42" t="str">
        <f>IF(Table4[[#This Row],[Column184]]=0,"",Table4[Column184])</f>
        <v/>
      </c>
      <c r="GE42" t="str">
        <f>IF(Table4[[#This Row],[Column185]]=0,"",Table4[Column185])</f>
        <v/>
      </c>
      <c r="GF42" t="str">
        <f>IF(Table4[[#This Row],[Column186]]=0,"",Table4[Column186])</f>
        <v/>
      </c>
      <c r="GG42" t="str">
        <f>IF(Table4[[#This Row],[Column187]]=0,"",Table4[Column187])</f>
        <v/>
      </c>
      <c r="GH42" t="str">
        <f>IF(Table4[[#This Row],[Column188]]=0,"",Table4[Column188])</f>
        <v/>
      </c>
      <c r="GI42" t="str">
        <f>IF(Table4[[#This Row],[Column189]]=0,"",Table4[Column189])</f>
        <v/>
      </c>
      <c r="GJ42" t="str">
        <f>IF(Table4[[#This Row],[Column190]]=0,"",Table4[Column190])</f>
        <v/>
      </c>
      <c r="GK42" t="str">
        <f>IF(Table4[[#This Row],[Column191]]=0,"",Table4[Column191])</f>
        <v/>
      </c>
      <c r="GL42" t="str">
        <f>IF(Table4[[#This Row],[Column192]]=0,"",Table4[Column192])</f>
        <v/>
      </c>
      <c r="GM42" t="str">
        <f>IF(Table4[[#This Row],[Column193]]=0,"",Table4[Column193])</f>
        <v/>
      </c>
      <c r="GN42" t="str">
        <f>IF(Table4[[#This Row],[Column194]]=0,"",Table4[Column194])</f>
        <v/>
      </c>
      <c r="GO42" t="str">
        <f>IF(Table4[[#This Row],[Column195]]=0,"",Table4[Column195])</f>
        <v/>
      </c>
      <c r="GP42" t="str">
        <f>IF(Table4[[#This Row],[Column196]]=0,"",Table4[Column196])</f>
        <v/>
      </c>
      <c r="GQ42" t="str">
        <f>IF(Table4[[#This Row],[Column197]]=0,"",Table4[Column197])</f>
        <v/>
      </c>
      <c r="GR42" t="str">
        <f>IF(Table4[[#This Row],[Column198]]=0,"",Table4[Column198])</f>
        <v/>
      </c>
      <c r="GS42" t="str">
        <f>IF(Table4[[#This Row],[Column199]]=0,"",Table4[Column199])</f>
        <v/>
      </c>
      <c r="GT42" t="str">
        <f>IF(Table4[[#This Row],[Column200]]=0,"",Table4[Column200])</f>
        <v/>
      </c>
      <c r="GU42" t="str">
        <f>IF(Table4[[#This Row],[Column201]]=0,"",Table4[Column201])</f>
        <v/>
      </c>
      <c r="GV42" t="str">
        <f>IF(Table4[[#This Row],[Column202]]=0,"",Table4[Column202])</f>
        <v/>
      </c>
      <c r="GW42" t="str">
        <f>IF(Table4[[#This Row],[Column203]]=0,"",Table4[Column203])</f>
        <v/>
      </c>
      <c r="GX42" t="str">
        <f>IF(Table4[[#This Row],[Conversions]]=0,"",Table4[Conversions])</f>
        <v/>
      </c>
      <c r="GY42" s="2" t="e">
        <f>Table434[[#This Row],[Conversions]]*B$2</f>
        <v>#VALUE!</v>
      </c>
      <c r="GZ42">
        <f>SUM(COUNTIF(Table434[[#This Row],[Path]:[Column203]],{"*e*","social"}))</f>
        <v>0</v>
      </c>
      <c r="HA42" t="e">
        <f t="array" ref="HA42">IF(LOOKUP(REPT("Z",255),IF(B42:GW42&lt;&gt;"",B42:GW42),B42:GW42)=A$2,1,0)</f>
        <v>#N/A</v>
      </c>
      <c r="HB42" t="e">
        <f t="array" ref="HB42">IF(LOOKUP(REPT("Z",255),IF(B42:GW42&lt;&gt;"",B42:GW42),B42:GW42)=A$3,1,0)</f>
        <v>#N/A</v>
      </c>
      <c r="HC42" t="e">
        <f t="array" ref="HC42">IF(LOOKUP(REPT("Z",255),IF(B42:GW42&lt;&gt;"",B42:GW42),B42:GW42)=A$4,1,0)</f>
        <v>#N/A</v>
      </c>
      <c r="HD42" t="e">
        <f t="array" ref="HD42">IF(LOOKUP(REPT("Z",255),IF(B42:GW42&lt;&gt;"",B42:GW42),B42:GW42)=A$5,1,0)</f>
        <v>#N/A</v>
      </c>
      <c r="HE42" t="e">
        <f t="array" ref="HE42">IF(LOOKUP(REPT("Z",255),IF(B42:GW42&lt;&gt;"",B42:GW42),B42:GW42)=A$6,1,0)</f>
        <v>#N/A</v>
      </c>
      <c r="HF42" t="e">
        <f t="array" ref="HF42">IF(LOOKUP(REPT("Z",255),IF(B42:GW42&lt;&gt;"",B42:GW42),B42:GW42)=A$7,1,0)</f>
        <v>#N/A</v>
      </c>
      <c r="HG42" s="1">
        <f>COUNTIF(Table434[[#This Row],[Path]:[Column203]],A$2)</f>
        <v>0</v>
      </c>
      <c r="HH42" s="1">
        <f>COUNTIF(Table434[[#This Row],[Path]:[Column203]],A$3)</f>
        <v>0</v>
      </c>
      <c r="HI42" s="1">
        <f>COUNTIF(Table434[[#This Row],[Path]:[Column203]],A$4)</f>
        <v>0</v>
      </c>
      <c r="HJ42" s="5">
        <f>COUNTIF(Table434[[#This Row],[Path]:[Column203]],A$5)</f>
        <v>0</v>
      </c>
      <c r="HK42" s="5">
        <f>COUNTIF(Table434[[#This Row],[Path]:[Column203]],A$6)</f>
        <v>0</v>
      </c>
      <c r="HL42" s="5">
        <f>COUNTIF(Table434[[#This Row],[Path]:[Column203]],A$7)</f>
        <v>0</v>
      </c>
      <c r="HM42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42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42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42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42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42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42" s="4" t="e">
        <f>Table434[[#This Row],[IncrementalOrganic Attribution Ratio]]*Table434[[#This Row],[Total Revenue]]</f>
        <v>#VALUE!</v>
      </c>
      <c r="HT42" s="4" t="e">
        <f>Table434[[#This Row],[BrandIntention Attribution Ratio]]*Table434[[#This Row],[Total Revenue]]</f>
        <v>#VALUE!</v>
      </c>
      <c r="HU42" s="4" t="e">
        <f>Table434[[#This Row],[Incrementalcpc Attribution Ratio]]*Table434[[#This Row],[Total Revenue]]</f>
        <v>#VALUE!</v>
      </c>
      <c r="HV42" s="4" t="e">
        <f>Table434[[#This Row],[Feeds Attribution Ratio]]*Table434[[#This Row],[Total Revenue]]</f>
        <v>#VALUE!</v>
      </c>
      <c r="HW42" s="4" t="e">
        <f>Table434[[#This Row],[Referrals Attribution Ratio]]*Table434[[#This Row],[Total Revenue]]</f>
        <v>#VALUE!</v>
      </c>
      <c r="HX42" s="4" t="e">
        <f>Table434[[#This Row],[Social Attribution Ratio]]*Table434[[#This Row],[Total Revenue]]</f>
        <v>#VALUE!</v>
      </c>
      <c r="HY42" s="18">
        <f>SUM(Table434[[#This Row],[IncrementalOrganic Attribution Ratio]:[Social Attribution Ratio]])</f>
        <v>0</v>
      </c>
    </row>
    <row r="43" spans="2:233" x14ac:dyDescent="0.25">
      <c r="B43" t="str">
        <f>IF(Table4[[#This Row],[Path]]=0,"",Table4[Path])</f>
        <v/>
      </c>
      <c r="C43" t="str">
        <f>IF(Table4[[#This Row],[Column1]]=0,"",Table4[Column1])</f>
        <v/>
      </c>
      <c r="D43" t="str">
        <f>IF(Table4[[#This Row],[Column2]]=0,"",Table4[Column2])</f>
        <v/>
      </c>
      <c r="E43" t="str">
        <f>IF(Table4[[#This Row],[Column3]]=0,"",Table4[Column3])</f>
        <v/>
      </c>
      <c r="F43" t="str">
        <f>IF(Table4[[#This Row],[Column4]]=0,"",Table4[Column4])</f>
        <v/>
      </c>
      <c r="G43" t="str">
        <f>IF(Table4[[#This Row],[Column5]]=0,"",Table4[Column5])</f>
        <v/>
      </c>
      <c r="H43" t="str">
        <f>IF(Table4[[#This Row],[Column6]]=0,"",Table4[Column6])</f>
        <v/>
      </c>
      <c r="I43" t="str">
        <f>IF(Table4[[#This Row],[Column7]]=0,"",Table4[Column7])</f>
        <v/>
      </c>
      <c r="J43" t="str">
        <f>IF(Table4[[#This Row],[Column8]]=0,"",Table4[Column8])</f>
        <v/>
      </c>
      <c r="K43" t="str">
        <f>IF(Table4[[#This Row],[Column9]]=0,"",Table4[Column9])</f>
        <v/>
      </c>
      <c r="L43" t="str">
        <f>IF(Table4[[#This Row],[Column10]]=0,"",Table4[Column10])</f>
        <v/>
      </c>
      <c r="M43" t="str">
        <f>IF(Table4[[#This Row],[Column11]]=0,"",Table4[Column11])</f>
        <v/>
      </c>
      <c r="N43" t="str">
        <f>IF(Table4[[#This Row],[Column12]]=0,"",Table4[Column12])</f>
        <v/>
      </c>
      <c r="O43" t="str">
        <f>IF(Table4[[#This Row],[Column13]]=0,"",Table4[Column13])</f>
        <v/>
      </c>
      <c r="P43" t="str">
        <f>IF(Table4[[#This Row],[Column14]]=0,"",Table4[Column14])</f>
        <v/>
      </c>
      <c r="Q43" t="str">
        <f>IF(Table4[[#This Row],[Column15]]=0,"",Table4[Column15])</f>
        <v/>
      </c>
      <c r="R43" t="str">
        <f>IF(Table4[[#This Row],[Column16]]=0,"",Table4[Column16])</f>
        <v/>
      </c>
      <c r="S43" t="str">
        <f>IF(Table4[[#This Row],[Column17]]=0,"",Table4[Column17])</f>
        <v/>
      </c>
      <c r="T43" t="str">
        <f>IF(Table4[[#This Row],[Column18]]=0,"",Table4[Column18])</f>
        <v/>
      </c>
      <c r="U43" t="str">
        <f>IF(Table4[[#This Row],[Column19]]=0,"",Table4[Column19])</f>
        <v/>
      </c>
      <c r="V43" t="str">
        <f>IF(Table4[[#This Row],[Column20]]=0,"",Table4[Column20])</f>
        <v/>
      </c>
      <c r="W43" t="str">
        <f>IF(Table4[[#This Row],[Column21]]=0,"",Table4[Column21])</f>
        <v/>
      </c>
      <c r="X43" t="str">
        <f>IF(Table4[[#This Row],[Column22]]=0,"",Table4[Column22])</f>
        <v/>
      </c>
      <c r="Y43" t="str">
        <f>IF(Table4[[#This Row],[Column23]]=0,"",Table4[Column23])</f>
        <v/>
      </c>
      <c r="Z43" t="str">
        <f>IF(Table4[[#This Row],[Column24]]=0,"",Table4[Column24])</f>
        <v/>
      </c>
      <c r="AA43" t="str">
        <f>IF(Table4[[#This Row],[Column25]]=0,"",Table4[Column25])</f>
        <v/>
      </c>
      <c r="AB43" t="str">
        <f>IF(Table4[[#This Row],[Column26]]=0,"",Table4[Column26])</f>
        <v/>
      </c>
      <c r="AC43" t="str">
        <f>IF(Table4[[#This Row],[Column27]]=0,"",Table4[Column27])</f>
        <v/>
      </c>
      <c r="AD43" t="str">
        <f>IF(Table4[[#This Row],[Column28]]=0,"",Table4[Column28])</f>
        <v/>
      </c>
      <c r="AE43" t="str">
        <f>IF(Table4[[#This Row],[Column29]]=0,"",Table4[Column29])</f>
        <v/>
      </c>
      <c r="AF43" t="str">
        <f>IF(Table4[[#This Row],[Column30]]=0,"",Table4[Column30])</f>
        <v/>
      </c>
      <c r="AG43" t="str">
        <f>IF(Table4[[#This Row],[Column31]]=0,"",Table4[Column31])</f>
        <v/>
      </c>
      <c r="AH43" t="str">
        <f>IF(Table4[[#This Row],[Column32]]=0,"",Table4[Column32])</f>
        <v/>
      </c>
      <c r="AI43" t="str">
        <f>IF(Table4[[#This Row],[Column33]]=0,"",Table4[Column33])</f>
        <v/>
      </c>
      <c r="AJ43" t="str">
        <f>IF(Table4[[#This Row],[Column34]]=0,"",Table4[Column34])</f>
        <v/>
      </c>
      <c r="AK43" t="str">
        <f>IF(Table4[[#This Row],[Column35]]=0,"",Table4[Column35])</f>
        <v/>
      </c>
      <c r="AL43" t="str">
        <f>IF(Table4[[#This Row],[Column36]]=0,"",Table4[Column36])</f>
        <v/>
      </c>
      <c r="AM43" t="str">
        <f>IF(Table4[[#This Row],[Column37]]=0,"",Table4[Column37])</f>
        <v/>
      </c>
      <c r="AN43" t="str">
        <f>IF(Table4[[#This Row],[Column38]]=0,"",Table4[Column38])</f>
        <v/>
      </c>
      <c r="AO43" t="str">
        <f>IF(Table4[[#This Row],[Column39]]=0,"",Table4[Column39])</f>
        <v/>
      </c>
      <c r="AP43" t="str">
        <f>IF(Table4[[#This Row],[Column40]]=0,"",Table4[Column40])</f>
        <v/>
      </c>
      <c r="AQ43" t="str">
        <f>IF(Table4[[#This Row],[Column41]]=0,"",Table4[Column41])</f>
        <v/>
      </c>
      <c r="AR43" t="str">
        <f>IF(Table4[[#This Row],[Column42]]=0,"",Table4[Column42])</f>
        <v/>
      </c>
      <c r="AS43" t="str">
        <f>IF(Table4[[#This Row],[Column43]]=0,"",Table4[Column43])</f>
        <v/>
      </c>
      <c r="AT43" t="str">
        <f>IF(Table4[[#This Row],[Column44]]=0,"",Table4[Column44])</f>
        <v/>
      </c>
      <c r="AU43" t="str">
        <f>IF(Table4[[#This Row],[Column45]]=0,"",Table4[Column45])</f>
        <v/>
      </c>
      <c r="AV43" t="str">
        <f>IF(Table4[[#This Row],[Column46]]=0,"",Table4[Column46])</f>
        <v/>
      </c>
      <c r="AW43" t="str">
        <f>IF(Table4[[#This Row],[Column47]]=0,"",Table4[Column47])</f>
        <v/>
      </c>
      <c r="AX43" t="str">
        <f>IF(Table4[[#This Row],[Column48]]=0,"",Table4[Column48])</f>
        <v/>
      </c>
      <c r="AY43" t="str">
        <f>IF(Table4[[#This Row],[Column49]]=0,"",Table4[Column49])</f>
        <v/>
      </c>
      <c r="AZ43" t="str">
        <f>IF(Table4[[#This Row],[Column50]]=0,"",Table4[Column50])</f>
        <v/>
      </c>
      <c r="BA43" t="str">
        <f>IF(Table4[[#This Row],[Column51]]=0,"",Table4[Column51])</f>
        <v/>
      </c>
      <c r="BB43" t="str">
        <f>IF(Table4[[#This Row],[Column52]]=0,"",Table4[Column52])</f>
        <v/>
      </c>
      <c r="BC43" t="str">
        <f>IF(Table4[[#This Row],[Column53]]=0,"",Table4[Column53])</f>
        <v/>
      </c>
      <c r="BD43" t="str">
        <f>IF(Table4[[#This Row],[Column54]]=0,"",Table4[Column54])</f>
        <v/>
      </c>
      <c r="BE43" t="str">
        <f>IF(Table4[[#This Row],[Column55]]=0,"",Table4[Column55])</f>
        <v/>
      </c>
      <c r="BF43" t="str">
        <f>IF(Table4[[#This Row],[Column56]]=0,"",Table4[Column56])</f>
        <v/>
      </c>
      <c r="BG43" t="str">
        <f>IF(Table4[[#This Row],[Column57]]=0,"",Table4[Column57])</f>
        <v/>
      </c>
      <c r="BH43" t="str">
        <f>IF(Table4[[#This Row],[Column58]]=0,"",Table4[Column58])</f>
        <v/>
      </c>
      <c r="BI43" t="str">
        <f>IF(Table4[[#This Row],[Column59]]=0,"",Table4[Column59])</f>
        <v/>
      </c>
      <c r="BJ43" t="str">
        <f>IF(Table4[[#This Row],[Column60]]=0,"",Table4[Column60])</f>
        <v/>
      </c>
      <c r="BK43" t="str">
        <f>IF(Table4[[#This Row],[Column61]]=0,"",Table4[Column61])</f>
        <v/>
      </c>
      <c r="BL43" t="str">
        <f>IF(Table4[[#This Row],[Column62]]=0,"",Table4[Column62])</f>
        <v/>
      </c>
      <c r="BM43" t="str">
        <f>IF(Table4[[#This Row],[Column63]]=0,"",Table4[Column63])</f>
        <v/>
      </c>
      <c r="BN43" t="str">
        <f>IF(Table4[[#This Row],[Column64]]=0,"",Table4[Column64])</f>
        <v/>
      </c>
      <c r="BO43" t="str">
        <f>IF(Table4[[#This Row],[Column65]]=0,"",Table4[Column65])</f>
        <v/>
      </c>
      <c r="BP43" t="str">
        <f>IF(Table4[[#This Row],[Column66]]=0,"",Table4[Column66])</f>
        <v/>
      </c>
      <c r="BQ43" t="str">
        <f>IF(Table4[[#This Row],[Column67]]=0,"",Table4[Column67])</f>
        <v/>
      </c>
      <c r="BR43" t="str">
        <f>IF(Table4[[#This Row],[Column68]]=0,"",Table4[Column68])</f>
        <v/>
      </c>
      <c r="BS43" t="str">
        <f>IF(Table4[[#This Row],[Column69]]=0,"",Table4[Column69])</f>
        <v/>
      </c>
      <c r="BT43" t="str">
        <f>IF(Table4[[#This Row],[Column70]]=0,"",Table4[Column70])</f>
        <v/>
      </c>
      <c r="BU43" t="str">
        <f>IF(Table4[[#This Row],[Column71]]=0,"",Table4[Column71])</f>
        <v/>
      </c>
      <c r="BV43" t="str">
        <f>IF(Table4[[#This Row],[Column72]]=0,"",Table4[Column72])</f>
        <v/>
      </c>
      <c r="BW43" t="str">
        <f>IF(Table4[[#This Row],[Column73]]=0,"",Table4[Column73])</f>
        <v/>
      </c>
      <c r="BX43" t="str">
        <f>IF(Table4[[#This Row],[Column74]]=0,"",Table4[Column74])</f>
        <v/>
      </c>
      <c r="BY43" t="str">
        <f>IF(Table4[[#This Row],[Column75]]=0,"",Table4[Column75])</f>
        <v/>
      </c>
      <c r="BZ43" t="str">
        <f>IF(Table4[[#This Row],[Column76]]=0,"",Table4[Column76])</f>
        <v/>
      </c>
      <c r="CA43" t="str">
        <f>IF(Table4[[#This Row],[Column77]]=0,"",Table4[Column77])</f>
        <v/>
      </c>
      <c r="CB43" t="str">
        <f>IF(Table4[[#This Row],[Column78]]=0,"",Table4[Column78])</f>
        <v/>
      </c>
      <c r="CC43" t="str">
        <f>IF(Table4[[#This Row],[Column79]]=0,"",Table4[Column79])</f>
        <v/>
      </c>
      <c r="CD43" t="str">
        <f>IF(Table4[[#This Row],[Column80]]=0,"",Table4[Column80])</f>
        <v/>
      </c>
      <c r="CE43" t="str">
        <f>IF(Table4[[#This Row],[Column81]]=0,"",Table4[Column81])</f>
        <v/>
      </c>
      <c r="CF43" t="str">
        <f>IF(Table4[[#This Row],[Column82]]=0,"",Table4[Column82])</f>
        <v/>
      </c>
      <c r="CG43" t="str">
        <f>IF(Table4[[#This Row],[Column83]]=0,"",Table4[Column83])</f>
        <v/>
      </c>
      <c r="CH43" t="str">
        <f>IF(Table4[[#This Row],[Column84]]=0,"",Table4[Column84])</f>
        <v/>
      </c>
      <c r="CI43" t="str">
        <f>IF(Table4[[#This Row],[Column85]]=0,"",Table4[Column85])</f>
        <v/>
      </c>
      <c r="CJ43" t="str">
        <f>IF(Table4[[#This Row],[Column86]]=0,"",Table4[Column86])</f>
        <v/>
      </c>
      <c r="CK43" t="str">
        <f>IF(Table4[[#This Row],[Column87]]=0,"",Table4[Column87])</f>
        <v/>
      </c>
      <c r="CL43" t="str">
        <f>IF(Table4[[#This Row],[Column88]]=0,"",Table4[Column88])</f>
        <v/>
      </c>
      <c r="CM43" t="str">
        <f>IF(Table4[[#This Row],[Column89]]=0,"",Table4[Column89])</f>
        <v/>
      </c>
      <c r="CN43" t="str">
        <f>IF(Table4[[#This Row],[Column90]]=0,"",Table4[Column90])</f>
        <v/>
      </c>
      <c r="CO43" t="str">
        <f>IF(Table4[[#This Row],[Column91]]=0,"",Table4[Column91])</f>
        <v/>
      </c>
      <c r="CP43" t="str">
        <f>IF(Table4[[#This Row],[Column92]]=0,"",Table4[Column92])</f>
        <v/>
      </c>
      <c r="CQ43" t="str">
        <f>IF(Table4[[#This Row],[Column93]]=0,"",Table4[Column93])</f>
        <v/>
      </c>
      <c r="CR43" t="str">
        <f>IF(Table4[[#This Row],[Column94]]=0,"",Table4[Column94])</f>
        <v/>
      </c>
      <c r="CS43" t="str">
        <f>IF(Table4[[#This Row],[Column95]]=0,"",Table4[Column95])</f>
        <v/>
      </c>
      <c r="CT43" t="str">
        <f>IF(Table4[[#This Row],[Column96]]=0,"",Table4[Column96])</f>
        <v/>
      </c>
      <c r="CU43" t="str">
        <f>IF(Table4[[#This Row],[Column97]]=0,"",Table4[Column97])</f>
        <v/>
      </c>
      <c r="CV43" t="str">
        <f>IF(Table4[[#This Row],[Column98]]=0,"",Table4[Column98])</f>
        <v/>
      </c>
      <c r="CW43" t="str">
        <f>IF(Table4[[#This Row],[Column99]]=0,"",Table4[Column99])</f>
        <v/>
      </c>
      <c r="CX43" t="str">
        <f>IF(Table4[[#This Row],[Column100]]=0,"",Table4[Column100])</f>
        <v/>
      </c>
      <c r="CY43" t="str">
        <f>IF(Table4[[#This Row],[Column101]]=0,"",Table4[Column101])</f>
        <v/>
      </c>
      <c r="CZ43" t="str">
        <f>IF(Table4[[#This Row],[Column102]]=0,"",Table4[Column102])</f>
        <v/>
      </c>
      <c r="DA43" t="str">
        <f>IF(Table4[[#This Row],[Column103]]=0,"",Table4[Column103])</f>
        <v/>
      </c>
      <c r="DB43" t="str">
        <f>IF(Table4[[#This Row],[Column104]]=0,"",Table4[Column104])</f>
        <v/>
      </c>
      <c r="DC43" t="str">
        <f>IF(Table4[[#This Row],[Column105]]=0,"",Table4[Column105])</f>
        <v/>
      </c>
      <c r="DD43" t="str">
        <f>IF(Table4[[#This Row],[Column106]]=0,"",Table4[Column106])</f>
        <v/>
      </c>
      <c r="DE43" t="str">
        <f>IF(Table4[[#This Row],[Column107]]=0,"",Table4[Column107])</f>
        <v/>
      </c>
      <c r="DF43" t="str">
        <f>IF(Table4[[#This Row],[Column108]]=0,"",Table4[Column108])</f>
        <v/>
      </c>
      <c r="DG43" t="str">
        <f>IF(Table4[[#This Row],[Column109]]=0,"",Table4[Column109])</f>
        <v/>
      </c>
      <c r="DH43" t="str">
        <f>IF(Table4[[#This Row],[Column110]]=0,"",Table4[Column110])</f>
        <v/>
      </c>
      <c r="DI43" t="str">
        <f>IF(Table4[[#This Row],[Column111]]=0,"",Table4[Column111])</f>
        <v/>
      </c>
      <c r="DJ43" t="str">
        <f>IF(Table4[[#This Row],[Column112]]=0,"",Table4[Column112])</f>
        <v/>
      </c>
      <c r="DK43" t="str">
        <f>IF(Table4[[#This Row],[Column113]]=0,"",Table4[Column113])</f>
        <v/>
      </c>
      <c r="DL43" t="str">
        <f>IF(Table4[[#This Row],[Column114]]=0,"",Table4[Column114])</f>
        <v/>
      </c>
      <c r="DM43" t="str">
        <f>IF(Table4[[#This Row],[Column115]]=0,"",Table4[Column115])</f>
        <v/>
      </c>
      <c r="DN43" t="str">
        <f>IF(Table4[[#This Row],[Column116]]=0,"",Table4[Column116])</f>
        <v/>
      </c>
      <c r="DO43" t="str">
        <f>IF(Table4[[#This Row],[Column117]]=0,"",Table4[Column117])</f>
        <v/>
      </c>
      <c r="DP43" t="str">
        <f>IF(Table4[[#This Row],[Column118]]=0,"",Table4[Column118])</f>
        <v/>
      </c>
      <c r="DQ43" t="str">
        <f>IF(Table4[[#This Row],[Column119]]=0,"",Table4[Column119])</f>
        <v/>
      </c>
      <c r="DR43" t="str">
        <f>IF(Table4[[#This Row],[Column120]]=0,"",Table4[Column120])</f>
        <v/>
      </c>
      <c r="DS43" t="str">
        <f>IF(Table4[[#This Row],[Column121]]=0,"",Table4[Column121])</f>
        <v/>
      </c>
      <c r="DT43" t="str">
        <f>IF(Table4[[#This Row],[Column122]]=0,"",Table4[Column122])</f>
        <v/>
      </c>
      <c r="DU43" t="str">
        <f>IF(Table4[[#This Row],[Column123]]=0,"",Table4[Column123])</f>
        <v/>
      </c>
      <c r="DV43" t="str">
        <f>IF(Table4[[#This Row],[Column124]]=0,"",Table4[Column124])</f>
        <v/>
      </c>
      <c r="DW43" t="str">
        <f>IF(Table4[[#This Row],[Column125]]=0,"",Table4[Column125])</f>
        <v/>
      </c>
      <c r="DX43" t="str">
        <f>IF(Table4[[#This Row],[Column126]]=0,"",Table4[Column126])</f>
        <v/>
      </c>
      <c r="DY43" t="str">
        <f>IF(Table4[[#This Row],[Column127]]=0,"",Table4[Column127])</f>
        <v/>
      </c>
      <c r="DZ43" t="str">
        <f>IF(Table4[[#This Row],[Column128]]=0,"",Table4[Column128])</f>
        <v/>
      </c>
      <c r="EA43" t="str">
        <f>IF(Table4[[#This Row],[Column129]]=0,"",Table4[Column129])</f>
        <v/>
      </c>
      <c r="EB43" t="str">
        <f>IF(Table4[[#This Row],[Column130]]=0,"",Table4[Column130])</f>
        <v/>
      </c>
      <c r="EC43" t="str">
        <f>IF(Table4[[#This Row],[Column131]]=0,"",Table4[Column131])</f>
        <v/>
      </c>
      <c r="ED43" t="str">
        <f>IF(Table4[[#This Row],[Column132]]=0,"",Table4[Column132])</f>
        <v/>
      </c>
      <c r="EE43" t="str">
        <f>IF(Table4[[#This Row],[Column133]]=0,"",Table4[Column133])</f>
        <v/>
      </c>
      <c r="EF43" t="str">
        <f>IF(Table4[[#This Row],[Column134]]=0,"",Table4[Column134])</f>
        <v/>
      </c>
      <c r="EG43" t="str">
        <f>IF(Table4[[#This Row],[Column135]]=0,"",Table4[Column135])</f>
        <v/>
      </c>
      <c r="EH43" t="str">
        <f>IF(Table4[[#This Row],[Column136]]=0,"",Table4[Column136])</f>
        <v/>
      </c>
      <c r="EI43" t="str">
        <f>IF(Table4[[#This Row],[Column137]]=0,"",Table4[Column137])</f>
        <v/>
      </c>
      <c r="EJ43" t="str">
        <f>IF(Table4[[#This Row],[Column138]]=0,"",Table4[Column138])</f>
        <v/>
      </c>
      <c r="EK43" t="str">
        <f>IF(Table4[[#This Row],[Column139]]=0,"",Table4[Column139])</f>
        <v/>
      </c>
      <c r="EL43" t="str">
        <f>IF(Table4[[#This Row],[Column140]]=0,"",Table4[Column140])</f>
        <v/>
      </c>
      <c r="EM43" t="str">
        <f>IF(Table4[[#This Row],[Column141]]=0,"",Table4[Column141])</f>
        <v/>
      </c>
      <c r="EN43" t="str">
        <f>IF(Table4[[#This Row],[Column142]]=0,"",Table4[Column142])</f>
        <v/>
      </c>
      <c r="EO43" t="str">
        <f>IF(Table4[[#This Row],[Column143]]=0,"",Table4[Column143])</f>
        <v/>
      </c>
      <c r="EP43" t="str">
        <f>IF(Table4[[#This Row],[Column144]]=0,"",Table4[Column144])</f>
        <v/>
      </c>
      <c r="EQ43" t="str">
        <f>IF(Table4[[#This Row],[Column145]]=0,"",Table4[Column145])</f>
        <v/>
      </c>
      <c r="ER43" t="str">
        <f>IF(Table4[[#This Row],[Column146]]=0,"",Table4[Column146])</f>
        <v/>
      </c>
      <c r="ES43" t="str">
        <f>IF(Table4[[#This Row],[Column147]]=0,"",Table4[Column147])</f>
        <v/>
      </c>
      <c r="ET43" t="str">
        <f>IF(Table4[[#This Row],[Column148]]=0,"",Table4[Column148])</f>
        <v/>
      </c>
      <c r="EU43" t="str">
        <f>IF(Table4[[#This Row],[Column149]]=0,"",Table4[Column149])</f>
        <v/>
      </c>
      <c r="EV43" t="str">
        <f>IF(Table4[[#This Row],[Column150]]=0,"",Table4[Column150])</f>
        <v/>
      </c>
      <c r="EW43" t="str">
        <f>IF(Table4[[#This Row],[Column151]]=0,"",Table4[Column151])</f>
        <v/>
      </c>
      <c r="EX43" t="str">
        <f>IF(Table4[[#This Row],[Column152]]=0,"",Table4[Column152])</f>
        <v/>
      </c>
      <c r="EY43" t="str">
        <f>IF(Table4[[#This Row],[Column153]]=0,"",Table4[Column153])</f>
        <v/>
      </c>
      <c r="EZ43" t="str">
        <f>IF(Table4[[#This Row],[Column154]]=0,"",Table4[Column154])</f>
        <v/>
      </c>
      <c r="FA43" t="str">
        <f>IF(Table4[[#This Row],[Column155]]=0,"",Table4[Column155])</f>
        <v/>
      </c>
      <c r="FB43" t="str">
        <f>IF(Table4[[#This Row],[Column156]]=0,"",Table4[Column156])</f>
        <v/>
      </c>
      <c r="FC43" t="str">
        <f>IF(Table4[[#This Row],[Column157]]=0,"",Table4[Column157])</f>
        <v/>
      </c>
      <c r="FD43" t="str">
        <f>IF(Table4[[#This Row],[Column158]]=0,"",Table4[Column158])</f>
        <v/>
      </c>
      <c r="FE43" t="str">
        <f>IF(Table4[[#This Row],[Column159]]=0,"",Table4[Column159])</f>
        <v/>
      </c>
      <c r="FF43" t="str">
        <f>IF(Table4[[#This Row],[Column160]]=0,"",Table4[Column160])</f>
        <v/>
      </c>
      <c r="FG43" t="str">
        <f>IF(Table4[[#This Row],[Column161]]=0,"",Table4[Column161])</f>
        <v/>
      </c>
      <c r="FH43" t="str">
        <f>IF(Table4[[#This Row],[Column162]]=0,"",Table4[Column162])</f>
        <v/>
      </c>
      <c r="FI43" t="str">
        <f>IF(Table4[[#This Row],[Column163]]=0,"",Table4[Column163])</f>
        <v/>
      </c>
      <c r="FJ43" t="str">
        <f>IF(Table4[[#This Row],[Column164]]=0,"",Table4[Column164])</f>
        <v/>
      </c>
      <c r="FK43" t="str">
        <f>IF(Table4[[#This Row],[Column165]]=0,"",Table4[Column165])</f>
        <v/>
      </c>
      <c r="FL43" t="str">
        <f>IF(Table4[[#This Row],[Column166]]=0,"",Table4[Column166])</f>
        <v/>
      </c>
      <c r="FM43" t="str">
        <f>IF(Table4[[#This Row],[Column167]]=0,"",Table4[Column167])</f>
        <v/>
      </c>
      <c r="FN43" t="str">
        <f>IF(Table4[[#This Row],[Column168]]=0,"",Table4[Column168])</f>
        <v/>
      </c>
      <c r="FO43" t="str">
        <f>IF(Table4[[#This Row],[Column169]]=0,"",Table4[Column169])</f>
        <v/>
      </c>
      <c r="FP43" t="str">
        <f>IF(Table4[[#This Row],[Column170]]=0,"",Table4[Column170])</f>
        <v/>
      </c>
      <c r="FQ43" t="str">
        <f>IF(Table4[[#This Row],[Column171]]=0,"",Table4[Column171])</f>
        <v/>
      </c>
      <c r="FR43" t="str">
        <f>IF(Table4[[#This Row],[Column172]]=0,"",Table4[Column172])</f>
        <v/>
      </c>
      <c r="FS43" t="str">
        <f>IF(Table4[[#This Row],[Column173]]=0,"",Table4[Column173])</f>
        <v/>
      </c>
      <c r="FT43" t="str">
        <f>IF(Table4[[#This Row],[Column174]]=0,"",Table4[Column174])</f>
        <v/>
      </c>
      <c r="FU43" t="str">
        <f>IF(Table4[[#This Row],[Column175]]=0,"",Table4[Column175])</f>
        <v/>
      </c>
      <c r="FV43" t="str">
        <f>IF(Table4[[#This Row],[Column176]]=0,"",Table4[Column176])</f>
        <v/>
      </c>
      <c r="FW43" t="str">
        <f>IF(Table4[[#This Row],[Column177]]=0,"",Table4[Column177])</f>
        <v/>
      </c>
      <c r="FX43" t="str">
        <f>IF(Table4[[#This Row],[Column178]]=0,"",Table4[Column178])</f>
        <v/>
      </c>
      <c r="FY43" t="str">
        <f>IF(Table4[[#This Row],[Column179]]=0,"",Table4[Column179])</f>
        <v/>
      </c>
      <c r="FZ43" t="str">
        <f>IF(Table4[[#This Row],[Column180]]=0,"",Table4[Column180])</f>
        <v/>
      </c>
      <c r="GA43" t="str">
        <f>IF(Table4[[#This Row],[Column181]]=0,"",Table4[Column181])</f>
        <v/>
      </c>
      <c r="GB43" t="str">
        <f>IF(Table4[[#This Row],[Column182]]=0,"",Table4[Column182])</f>
        <v/>
      </c>
      <c r="GC43" t="str">
        <f>IF(Table4[[#This Row],[Column183]]=0,"",Table4[Column183])</f>
        <v/>
      </c>
      <c r="GD43" t="str">
        <f>IF(Table4[[#This Row],[Column184]]=0,"",Table4[Column184])</f>
        <v/>
      </c>
      <c r="GE43" t="str">
        <f>IF(Table4[[#This Row],[Column185]]=0,"",Table4[Column185])</f>
        <v/>
      </c>
      <c r="GF43" t="str">
        <f>IF(Table4[[#This Row],[Column186]]=0,"",Table4[Column186])</f>
        <v/>
      </c>
      <c r="GG43" t="str">
        <f>IF(Table4[[#This Row],[Column187]]=0,"",Table4[Column187])</f>
        <v/>
      </c>
      <c r="GH43" t="str">
        <f>IF(Table4[[#This Row],[Column188]]=0,"",Table4[Column188])</f>
        <v/>
      </c>
      <c r="GI43" t="str">
        <f>IF(Table4[[#This Row],[Column189]]=0,"",Table4[Column189])</f>
        <v/>
      </c>
      <c r="GJ43" t="str">
        <f>IF(Table4[[#This Row],[Column190]]=0,"",Table4[Column190])</f>
        <v/>
      </c>
      <c r="GK43" t="str">
        <f>IF(Table4[[#This Row],[Column191]]=0,"",Table4[Column191])</f>
        <v/>
      </c>
      <c r="GL43" t="str">
        <f>IF(Table4[[#This Row],[Column192]]=0,"",Table4[Column192])</f>
        <v/>
      </c>
      <c r="GM43" t="str">
        <f>IF(Table4[[#This Row],[Column193]]=0,"",Table4[Column193])</f>
        <v/>
      </c>
      <c r="GN43" t="str">
        <f>IF(Table4[[#This Row],[Column194]]=0,"",Table4[Column194])</f>
        <v/>
      </c>
      <c r="GO43" t="str">
        <f>IF(Table4[[#This Row],[Column195]]=0,"",Table4[Column195])</f>
        <v/>
      </c>
      <c r="GP43" t="str">
        <f>IF(Table4[[#This Row],[Column196]]=0,"",Table4[Column196])</f>
        <v/>
      </c>
      <c r="GQ43" t="str">
        <f>IF(Table4[[#This Row],[Column197]]=0,"",Table4[Column197])</f>
        <v/>
      </c>
      <c r="GR43" t="str">
        <f>IF(Table4[[#This Row],[Column198]]=0,"",Table4[Column198])</f>
        <v/>
      </c>
      <c r="GS43" t="str">
        <f>IF(Table4[[#This Row],[Column199]]=0,"",Table4[Column199])</f>
        <v/>
      </c>
      <c r="GT43" t="str">
        <f>IF(Table4[[#This Row],[Column200]]=0,"",Table4[Column200])</f>
        <v/>
      </c>
      <c r="GU43" t="str">
        <f>IF(Table4[[#This Row],[Column201]]=0,"",Table4[Column201])</f>
        <v/>
      </c>
      <c r="GV43" t="str">
        <f>IF(Table4[[#This Row],[Column202]]=0,"",Table4[Column202])</f>
        <v/>
      </c>
      <c r="GW43" t="str">
        <f>IF(Table4[[#This Row],[Column203]]=0,"",Table4[Column203])</f>
        <v/>
      </c>
      <c r="GX43" t="str">
        <f>IF(Table4[[#This Row],[Conversions]]=0,"",Table4[Conversions])</f>
        <v/>
      </c>
      <c r="GY43" s="2" t="e">
        <f>Table434[[#This Row],[Conversions]]*B$2</f>
        <v>#VALUE!</v>
      </c>
      <c r="GZ43">
        <f>SUM(COUNTIF(Table434[[#This Row],[Path]:[Column203]],{"*e*","social"}))</f>
        <v>0</v>
      </c>
      <c r="HA43" t="e">
        <f t="array" ref="HA43">IF(LOOKUP(REPT("Z",255),IF(B43:GW43&lt;&gt;"",B43:GW43),B43:GW43)=A$2,1,0)</f>
        <v>#N/A</v>
      </c>
      <c r="HB43" t="e">
        <f t="array" ref="HB43">IF(LOOKUP(REPT("Z",255),IF(B43:GW43&lt;&gt;"",B43:GW43),B43:GW43)=A$3,1,0)</f>
        <v>#N/A</v>
      </c>
      <c r="HC43" t="e">
        <f t="array" ref="HC43">IF(LOOKUP(REPT("Z",255),IF(B43:GW43&lt;&gt;"",B43:GW43),B43:GW43)=A$4,1,0)</f>
        <v>#N/A</v>
      </c>
      <c r="HD43" t="e">
        <f t="array" ref="HD43">IF(LOOKUP(REPT("Z",255),IF(B43:GW43&lt;&gt;"",B43:GW43),B43:GW43)=A$5,1,0)</f>
        <v>#N/A</v>
      </c>
      <c r="HE43" t="e">
        <f t="array" ref="HE43">IF(LOOKUP(REPT("Z",255),IF(B43:GW43&lt;&gt;"",B43:GW43),B43:GW43)=A$6,1,0)</f>
        <v>#N/A</v>
      </c>
      <c r="HF43" t="e">
        <f t="array" ref="HF43">IF(LOOKUP(REPT("Z",255),IF(B43:GW43&lt;&gt;"",B43:GW43),B43:GW43)=A$7,1,0)</f>
        <v>#N/A</v>
      </c>
      <c r="HG43" s="1">
        <f>COUNTIF(Table434[[#This Row],[Path]:[Column203]],A$2)</f>
        <v>0</v>
      </c>
      <c r="HH43" s="1">
        <f>COUNTIF(Table434[[#This Row],[Path]:[Column203]],A$3)</f>
        <v>0</v>
      </c>
      <c r="HI43" s="1">
        <f>COUNTIF(Table434[[#This Row],[Path]:[Column203]],A$4)</f>
        <v>0</v>
      </c>
      <c r="HJ43" s="5">
        <f>COUNTIF(Table434[[#This Row],[Path]:[Column203]],A$5)</f>
        <v>0</v>
      </c>
      <c r="HK43" s="5">
        <f>COUNTIF(Table434[[#This Row],[Path]:[Column203]],A$6)</f>
        <v>0</v>
      </c>
      <c r="HL43" s="5">
        <f>COUNTIF(Table434[[#This Row],[Path]:[Column203]],A$7)</f>
        <v>0</v>
      </c>
      <c r="HM43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43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43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43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43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43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43" s="4" t="e">
        <f>Table434[[#This Row],[IncrementalOrganic Attribution Ratio]]*Table434[[#This Row],[Total Revenue]]</f>
        <v>#VALUE!</v>
      </c>
      <c r="HT43" s="4" t="e">
        <f>Table434[[#This Row],[BrandIntention Attribution Ratio]]*Table434[[#This Row],[Total Revenue]]</f>
        <v>#VALUE!</v>
      </c>
      <c r="HU43" s="4" t="e">
        <f>Table434[[#This Row],[Incrementalcpc Attribution Ratio]]*Table434[[#This Row],[Total Revenue]]</f>
        <v>#VALUE!</v>
      </c>
      <c r="HV43" s="4" t="e">
        <f>Table434[[#This Row],[Feeds Attribution Ratio]]*Table434[[#This Row],[Total Revenue]]</f>
        <v>#VALUE!</v>
      </c>
      <c r="HW43" s="4" t="e">
        <f>Table434[[#This Row],[Referrals Attribution Ratio]]*Table434[[#This Row],[Total Revenue]]</f>
        <v>#VALUE!</v>
      </c>
      <c r="HX43" s="4" t="e">
        <f>Table434[[#This Row],[Social Attribution Ratio]]*Table434[[#This Row],[Total Revenue]]</f>
        <v>#VALUE!</v>
      </c>
      <c r="HY43" s="18">
        <f>SUM(Table434[[#This Row],[IncrementalOrganic Attribution Ratio]:[Social Attribution Ratio]])</f>
        <v>0</v>
      </c>
    </row>
    <row r="44" spans="2:233" x14ac:dyDescent="0.25">
      <c r="B44" t="str">
        <f>IF(Table4[[#This Row],[Path]]=0,"",Table4[Path])</f>
        <v/>
      </c>
      <c r="C44" t="str">
        <f>IF(Table4[[#This Row],[Column1]]=0,"",Table4[Column1])</f>
        <v/>
      </c>
      <c r="D44" t="str">
        <f>IF(Table4[[#This Row],[Column2]]=0,"",Table4[Column2])</f>
        <v/>
      </c>
      <c r="E44" t="str">
        <f>IF(Table4[[#This Row],[Column3]]=0,"",Table4[Column3])</f>
        <v/>
      </c>
      <c r="F44" t="str">
        <f>IF(Table4[[#This Row],[Column4]]=0,"",Table4[Column4])</f>
        <v/>
      </c>
      <c r="G44" t="str">
        <f>IF(Table4[[#This Row],[Column5]]=0,"",Table4[Column5])</f>
        <v/>
      </c>
      <c r="H44" t="str">
        <f>IF(Table4[[#This Row],[Column6]]=0,"",Table4[Column6])</f>
        <v/>
      </c>
      <c r="I44" t="str">
        <f>IF(Table4[[#This Row],[Column7]]=0,"",Table4[Column7])</f>
        <v/>
      </c>
      <c r="J44" t="str">
        <f>IF(Table4[[#This Row],[Column8]]=0,"",Table4[Column8])</f>
        <v/>
      </c>
      <c r="K44" t="str">
        <f>IF(Table4[[#This Row],[Column9]]=0,"",Table4[Column9])</f>
        <v/>
      </c>
      <c r="L44" t="str">
        <f>IF(Table4[[#This Row],[Column10]]=0,"",Table4[Column10])</f>
        <v/>
      </c>
      <c r="M44" t="str">
        <f>IF(Table4[[#This Row],[Column11]]=0,"",Table4[Column11])</f>
        <v/>
      </c>
      <c r="N44" t="str">
        <f>IF(Table4[[#This Row],[Column12]]=0,"",Table4[Column12])</f>
        <v/>
      </c>
      <c r="O44" t="str">
        <f>IF(Table4[[#This Row],[Column13]]=0,"",Table4[Column13])</f>
        <v/>
      </c>
      <c r="P44" t="str">
        <f>IF(Table4[[#This Row],[Column14]]=0,"",Table4[Column14])</f>
        <v/>
      </c>
      <c r="Q44" t="str">
        <f>IF(Table4[[#This Row],[Column15]]=0,"",Table4[Column15])</f>
        <v/>
      </c>
      <c r="R44" t="str">
        <f>IF(Table4[[#This Row],[Column16]]=0,"",Table4[Column16])</f>
        <v/>
      </c>
      <c r="S44" t="str">
        <f>IF(Table4[[#This Row],[Column17]]=0,"",Table4[Column17])</f>
        <v/>
      </c>
      <c r="T44" t="str">
        <f>IF(Table4[[#This Row],[Column18]]=0,"",Table4[Column18])</f>
        <v/>
      </c>
      <c r="U44" t="str">
        <f>IF(Table4[[#This Row],[Column19]]=0,"",Table4[Column19])</f>
        <v/>
      </c>
      <c r="V44" t="str">
        <f>IF(Table4[[#This Row],[Column20]]=0,"",Table4[Column20])</f>
        <v/>
      </c>
      <c r="W44" t="str">
        <f>IF(Table4[[#This Row],[Column21]]=0,"",Table4[Column21])</f>
        <v/>
      </c>
      <c r="X44" t="str">
        <f>IF(Table4[[#This Row],[Column22]]=0,"",Table4[Column22])</f>
        <v/>
      </c>
      <c r="Y44" t="str">
        <f>IF(Table4[[#This Row],[Column23]]=0,"",Table4[Column23])</f>
        <v/>
      </c>
      <c r="Z44" t="str">
        <f>IF(Table4[[#This Row],[Column24]]=0,"",Table4[Column24])</f>
        <v/>
      </c>
      <c r="AA44" t="str">
        <f>IF(Table4[[#This Row],[Column25]]=0,"",Table4[Column25])</f>
        <v/>
      </c>
      <c r="AB44" t="str">
        <f>IF(Table4[[#This Row],[Column26]]=0,"",Table4[Column26])</f>
        <v/>
      </c>
      <c r="AC44" t="str">
        <f>IF(Table4[[#This Row],[Column27]]=0,"",Table4[Column27])</f>
        <v/>
      </c>
      <c r="AD44" t="str">
        <f>IF(Table4[[#This Row],[Column28]]=0,"",Table4[Column28])</f>
        <v/>
      </c>
      <c r="AE44" t="str">
        <f>IF(Table4[[#This Row],[Column29]]=0,"",Table4[Column29])</f>
        <v/>
      </c>
      <c r="AF44" t="str">
        <f>IF(Table4[[#This Row],[Column30]]=0,"",Table4[Column30])</f>
        <v/>
      </c>
      <c r="AG44" t="str">
        <f>IF(Table4[[#This Row],[Column31]]=0,"",Table4[Column31])</f>
        <v/>
      </c>
      <c r="AH44" t="str">
        <f>IF(Table4[[#This Row],[Column32]]=0,"",Table4[Column32])</f>
        <v/>
      </c>
      <c r="AI44" t="str">
        <f>IF(Table4[[#This Row],[Column33]]=0,"",Table4[Column33])</f>
        <v/>
      </c>
      <c r="AJ44" t="str">
        <f>IF(Table4[[#This Row],[Column34]]=0,"",Table4[Column34])</f>
        <v/>
      </c>
      <c r="AK44" t="str">
        <f>IF(Table4[[#This Row],[Column35]]=0,"",Table4[Column35])</f>
        <v/>
      </c>
      <c r="AL44" t="str">
        <f>IF(Table4[[#This Row],[Column36]]=0,"",Table4[Column36])</f>
        <v/>
      </c>
      <c r="AM44" t="str">
        <f>IF(Table4[[#This Row],[Column37]]=0,"",Table4[Column37])</f>
        <v/>
      </c>
      <c r="AN44" t="str">
        <f>IF(Table4[[#This Row],[Column38]]=0,"",Table4[Column38])</f>
        <v/>
      </c>
      <c r="AO44" t="str">
        <f>IF(Table4[[#This Row],[Column39]]=0,"",Table4[Column39])</f>
        <v/>
      </c>
      <c r="AP44" t="str">
        <f>IF(Table4[[#This Row],[Column40]]=0,"",Table4[Column40])</f>
        <v/>
      </c>
      <c r="AQ44" t="str">
        <f>IF(Table4[[#This Row],[Column41]]=0,"",Table4[Column41])</f>
        <v/>
      </c>
      <c r="AR44" t="str">
        <f>IF(Table4[[#This Row],[Column42]]=0,"",Table4[Column42])</f>
        <v/>
      </c>
      <c r="AS44" t="str">
        <f>IF(Table4[[#This Row],[Column43]]=0,"",Table4[Column43])</f>
        <v/>
      </c>
      <c r="AT44" t="str">
        <f>IF(Table4[[#This Row],[Column44]]=0,"",Table4[Column44])</f>
        <v/>
      </c>
      <c r="AU44" t="str">
        <f>IF(Table4[[#This Row],[Column45]]=0,"",Table4[Column45])</f>
        <v/>
      </c>
      <c r="AV44" t="str">
        <f>IF(Table4[[#This Row],[Column46]]=0,"",Table4[Column46])</f>
        <v/>
      </c>
      <c r="AW44" t="str">
        <f>IF(Table4[[#This Row],[Column47]]=0,"",Table4[Column47])</f>
        <v/>
      </c>
      <c r="AX44" t="str">
        <f>IF(Table4[[#This Row],[Column48]]=0,"",Table4[Column48])</f>
        <v/>
      </c>
      <c r="AY44" t="str">
        <f>IF(Table4[[#This Row],[Column49]]=0,"",Table4[Column49])</f>
        <v/>
      </c>
      <c r="AZ44" t="str">
        <f>IF(Table4[[#This Row],[Column50]]=0,"",Table4[Column50])</f>
        <v/>
      </c>
      <c r="BA44" t="str">
        <f>IF(Table4[[#This Row],[Column51]]=0,"",Table4[Column51])</f>
        <v/>
      </c>
      <c r="BB44" t="str">
        <f>IF(Table4[[#This Row],[Column52]]=0,"",Table4[Column52])</f>
        <v/>
      </c>
      <c r="BC44" t="str">
        <f>IF(Table4[[#This Row],[Column53]]=0,"",Table4[Column53])</f>
        <v/>
      </c>
      <c r="BD44" t="str">
        <f>IF(Table4[[#This Row],[Column54]]=0,"",Table4[Column54])</f>
        <v/>
      </c>
      <c r="BE44" t="str">
        <f>IF(Table4[[#This Row],[Column55]]=0,"",Table4[Column55])</f>
        <v/>
      </c>
      <c r="BF44" t="str">
        <f>IF(Table4[[#This Row],[Column56]]=0,"",Table4[Column56])</f>
        <v/>
      </c>
      <c r="BG44" t="str">
        <f>IF(Table4[[#This Row],[Column57]]=0,"",Table4[Column57])</f>
        <v/>
      </c>
      <c r="BH44" t="str">
        <f>IF(Table4[[#This Row],[Column58]]=0,"",Table4[Column58])</f>
        <v/>
      </c>
      <c r="BI44" t="str">
        <f>IF(Table4[[#This Row],[Column59]]=0,"",Table4[Column59])</f>
        <v/>
      </c>
      <c r="BJ44" t="str">
        <f>IF(Table4[[#This Row],[Column60]]=0,"",Table4[Column60])</f>
        <v/>
      </c>
      <c r="BK44" t="str">
        <f>IF(Table4[[#This Row],[Column61]]=0,"",Table4[Column61])</f>
        <v/>
      </c>
      <c r="BL44" t="str">
        <f>IF(Table4[[#This Row],[Column62]]=0,"",Table4[Column62])</f>
        <v/>
      </c>
      <c r="BM44" t="str">
        <f>IF(Table4[[#This Row],[Column63]]=0,"",Table4[Column63])</f>
        <v/>
      </c>
      <c r="BN44" t="str">
        <f>IF(Table4[[#This Row],[Column64]]=0,"",Table4[Column64])</f>
        <v/>
      </c>
      <c r="BO44" t="str">
        <f>IF(Table4[[#This Row],[Column65]]=0,"",Table4[Column65])</f>
        <v/>
      </c>
      <c r="BP44" t="str">
        <f>IF(Table4[[#This Row],[Column66]]=0,"",Table4[Column66])</f>
        <v/>
      </c>
      <c r="BQ44" t="str">
        <f>IF(Table4[[#This Row],[Column67]]=0,"",Table4[Column67])</f>
        <v/>
      </c>
      <c r="BR44" t="str">
        <f>IF(Table4[[#This Row],[Column68]]=0,"",Table4[Column68])</f>
        <v/>
      </c>
      <c r="BS44" t="str">
        <f>IF(Table4[[#This Row],[Column69]]=0,"",Table4[Column69])</f>
        <v/>
      </c>
      <c r="BT44" t="str">
        <f>IF(Table4[[#This Row],[Column70]]=0,"",Table4[Column70])</f>
        <v/>
      </c>
      <c r="BU44" t="str">
        <f>IF(Table4[[#This Row],[Column71]]=0,"",Table4[Column71])</f>
        <v/>
      </c>
      <c r="BV44" t="str">
        <f>IF(Table4[[#This Row],[Column72]]=0,"",Table4[Column72])</f>
        <v/>
      </c>
      <c r="BW44" t="str">
        <f>IF(Table4[[#This Row],[Column73]]=0,"",Table4[Column73])</f>
        <v/>
      </c>
      <c r="BX44" t="str">
        <f>IF(Table4[[#This Row],[Column74]]=0,"",Table4[Column74])</f>
        <v/>
      </c>
      <c r="BY44" t="str">
        <f>IF(Table4[[#This Row],[Column75]]=0,"",Table4[Column75])</f>
        <v/>
      </c>
      <c r="BZ44" t="str">
        <f>IF(Table4[[#This Row],[Column76]]=0,"",Table4[Column76])</f>
        <v/>
      </c>
      <c r="CA44" t="str">
        <f>IF(Table4[[#This Row],[Column77]]=0,"",Table4[Column77])</f>
        <v/>
      </c>
      <c r="CB44" t="str">
        <f>IF(Table4[[#This Row],[Column78]]=0,"",Table4[Column78])</f>
        <v/>
      </c>
      <c r="CC44" t="str">
        <f>IF(Table4[[#This Row],[Column79]]=0,"",Table4[Column79])</f>
        <v/>
      </c>
      <c r="CD44" t="str">
        <f>IF(Table4[[#This Row],[Column80]]=0,"",Table4[Column80])</f>
        <v/>
      </c>
      <c r="CE44" t="str">
        <f>IF(Table4[[#This Row],[Column81]]=0,"",Table4[Column81])</f>
        <v/>
      </c>
      <c r="CF44" t="str">
        <f>IF(Table4[[#This Row],[Column82]]=0,"",Table4[Column82])</f>
        <v/>
      </c>
      <c r="CG44" t="str">
        <f>IF(Table4[[#This Row],[Column83]]=0,"",Table4[Column83])</f>
        <v/>
      </c>
      <c r="CH44" t="str">
        <f>IF(Table4[[#This Row],[Column84]]=0,"",Table4[Column84])</f>
        <v/>
      </c>
      <c r="CI44" t="str">
        <f>IF(Table4[[#This Row],[Column85]]=0,"",Table4[Column85])</f>
        <v/>
      </c>
      <c r="CJ44" t="str">
        <f>IF(Table4[[#This Row],[Column86]]=0,"",Table4[Column86])</f>
        <v/>
      </c>
      <c r="CK44" t="str">
        <f>IF(Table4[[#This Row],[Column87]]=0,"",Table4[Column87])</f>
        <v/>
      </c>
      <c r="CL44" t="str">
        <f>IF(Table4[[#This Row],[Column88]]=0,"",Table4[Column88])</f>
        <v/>
      </c>
      <c r="CM44" t="str">
        <f>IF(Table4[[#This Row],[Column89]]=0,"",Table4[Column89])</f>
        <v/>
      </c>
      <c r="CN44" t="str">
        <f>IF(Table4[[#This Row],[Column90]]=0,"",Table4[Column90])</f>
        <v/>
      </c>
      <c r="CO44" t="str">
        <f>IF(Table4[[#This Row],[Column91]]=0,"",Table4[Column91])</f>
        <v/>
      </c>
      <c r="CP44" t="str">
        <f>IF(Table4[[#This Row],[Column92]]=0,"",Table4[Column92])</f>
        <v/>
      </c>
      <c r="CQ44" t="str">
        <f>IF(Table4[[#This Row],[Column93]]=0,"",Table4[Column93])</f>
        <v/>
      </c>
      <c r="CR44" t="str">
        <f>IF(Table4[[#This Row],[Column94]]=0,"",Table4[Column94])</f>
        <v/>
      </c>
      <c r="CS44" t="str">
        <f>IF(Table4[[#This Row],[Column95]]=0,"",Table4[Column95])</f>
        <v/>
      </c>
      <c r="CT44" t="str">
        <f>IF(Table4[[#This Row],[Column96]]=0,"",Table4[Column96])</f>
        <v/>
      </c>
      <c r="CU44" t="str">
        <f>IF(Table4[[#This Row],[Column97]]=0,"",Table4[Column97])</f>
        <v/>
      </c>
      <c r="CV44" t="str">
        <f>IF(Table4[[#This Row],[Column98]]=0,"",Table4[Column98])</f>
        <v/>
      </c>
      <c r="CW44" t="str">
        <f>IF(Table4[[#This Row],[Column99]]=0,"",Table4[Column99])</f>
        <v/>
      </c>
      <c r="CX44" t="str">
        <f>IF(Table4[[#This Row],[Column100]]=0,"",Table4[Column100])</f>
        <v/>
      </c>
      <c r="CY44" t="str">
        <f>IF(Table4[[#This Row],[Column101]]=0,"",Table4[Column101])</f>
        <v/>
      </c>
      <c r="CZ44" t="str">
        <f>IF(Table4[[#This Row],[Column102]]=0,"",Table4[Column102])</f>
        <v/>
      </c>
      <c r="DA44" t="str">
        <f>IF(Table4[[#This Row],[Column103]]=0,"",Table4[Column103])</f>
        <v/>
      </c>
      <c r="DB44" t="str">
        <f>IF(Table4[[#This Row],[Column104]]=0,"",Table4[Column104])</f>
        <v/>
      </c>
      <c r="DC44" t="str">
        <f>IF(Table4[[#This Row],[Column105]]=0,"",Table4[Column105])</f>
        <v/>
      </c>
      <c r="DD44" t="str">
        <f>IF(Table4[[#This Row],[Column106]]=0,"",Table4[Column106])</f>
        <v/>
      </c>
      <c r="DE44" t="str">
        <f>IF(Table4[[#This Row],[Column107]]=0,"",Table4[Column107])</f>
        <v/>
      </c>
      <c r="DF44" t="str">
        <f>IF(Table4[[#This Row],[Column108]]=0,"",Table4[Column108])</f>
        <v/>
      </c>
      <c r="DG44" t="str">
        <f>IF(Table4[[#This Row],[Column109]]=0,"",Table4[Column109])</f>
        <v/>
      </c>
      <c r="DH44" t="str">
        <f>IF(Table4[[#This Row],[Column110]]=0,"",Table4[Column110])</f>
        <v/>
      </c>
      <c r="DI44" t="str">
        <f>IF(Table4[[#This Row],[Column111]]=0,"",Table4[Column111])</f>
        <v/>
      </c>
      <c r="DJ44" t="str">
        <f>IF(Table4[[#This Row],[Column112]]=0,"",Table4[Column112])</f>
        <v/>
      </c>
      <c r="DK44" t="str">
        <f>IF(Table4[[#This Row],[Column113]]=0,"",Table4[Column113])</f>
        <v/>
      </c>
      <c r="DL44" t="str">
        <f>IF(Table4[[#This Row],[Column114]]=0,"",Table4[Column114])</f>
        <v/>
      </c>
      <c r="DM44" t="str">
        <f>IF(Table4[[#This Row],[Column115]]=0,"",Table4[Column115])</f>
        <v/>
      </c>
      <c r="DN44" t="str">
        <f>IF(Table4[[#This Row],[Column116]]=0,"",Table4[Column116])</f>
        <v/>
      </c>
      <c r="DO44" t="str">
        <f>IF(Table4[[#This Row],[Column117]]=0,"",Table4[Column117])</f>
        <v/>
      </c>
      <c r="DP44" t="str">
        <f>IF(Table4[[#This Row],[Column118]]=0,"",Table4[Column118])</f>
        <v/>
      </c>
      <c r="DQ44" t="str">
        <f>IF(Table4[[#This Row],[Column119]]=0,"",Table4[Column119])</f>
        <v/>
      </c>
      <c r="DR44" t="str">
        <f>IF(Table4[[#This Row],[Column120]]=0,"",Table4[Column120])</f>
        <v/>
      </c>
      <c r="DS44" t="str">
        <f>IF(Table4[[#This Row],[Column121]]=0,"",Table4[Column121])</f>
        <v/>
      </c>
      <c r="DT44" t="str">
        <f>IF(Table4[[#This Row],[Column122]]=0,"",Table4[Column122])</f>
        <v/>
      </c>
      <c r="DU44" t="str">
        <f>IF(Table4[[#This Row],[Column123]]=0,"",Table4[Column123])</f>
        <v/>
      </c>
      <c r="DV44" t="str">
        <f>IF(Table4[[#This Row],[Column124]]=0,"",Table4[Column124])</f>
        <v/>
      </c>
      <c r="DW44" t="str">
        <f>IF(Table4[[#This Row],[Column125]]=0,"",Table4[Column125])</f>
        <v/>
      </c>
      <c r="DX44" t="str">
        <f>IF(Table4[[#This Row],[Column126]]=0,"",Table4[Column126])</f>
        <v/>
      </c>
      <c r="DY44" t="str">
        <f>IF(Table4[[#This Row],[Column127]]=0,"",Table4[Column127])</f>
        <v/>
      </c>
      <c r="DZ44" t="str">
        <f>IF(Table4[[#This Row],[Column128]]=0,"",Table4[Column128])</f>
        <v/>
      </c>
      <c r="EA44" t="str">
        <f>IF(Table4[[#This Row],[Column129]]=0,"",Table4[Column129])</f>
        <v/>
      </c>
      <c r="EB44" t="str">
        <f>IF(Table4[[#This Row],[Column130]]=0,"",Table4[Column130])</f>
        <v/>
      </c>
      <c r="EC44" t="str">
        <f>IF(Table4[[#This Row],[Column131]]=0,"",Table4[Column131])</f>
        <v/>
      </c>
      <c r="ED44" t="str">
        <f>IF(Table4[[#This Row],[Column132]]=0,"",Table4[Column132])</f>
        <v/>
      </c>
      <c r="EE44" t="str">
        <f>IF(Table4[[#This Row],[Column133]]=0,"",Table4[Column133])</f>
        <v/>
      </c>
      <c r="EF44" t="str">
        <f>IF(Table4[[#This Row],[Column134]]=0,"",Table4[Column134])</f>
        <v/>
      </c>
      <c r="EG44" t="str">
        <f>IF(Table4[[#This Row],[Column135]]=0,"",Table4[Column135])</f>
        <v/>
      </c>
      <c r="EH44" t="str">
        <f>IF(Table4[[#This Row],[Column136]]=0,"",Table4[Column136])</f>
        <v/>
      </c>
      <c r="EI44" t="str">
        <f>IF(Table4[[#This Row],[Column137]]=0,"",Table4[Column137])</f>
        <v/>
      </c>
      <c r="EJ44" t="str">
        <f>IF(Table4[[#This Row],[Column138]]=0,"",Table4[Column138])</f>
        <v/>
      </c>
      <c r="EK44" t="str">
        <f>IF(Table4[[#This Row],[Column139]]=0,"",Table4[Column139])</f>
        <v/>
      </c>
      <c r="EL44" t="str">
        <f>IF(Table4[[#This Row],[Column140]]=0,"",Table4[Column140])</f>
        <v/>
      </c>
      <c r="EM44" t="str">
        <f>IF(Table4[[#This Row],[Column141]]=0,"",Table4[Column141])</f>
        <v/>
      </c>
      <c r="EN44" t="str">
        <f>IF(Table4[[#This Row],[Column142]]=0,"",Table4[Column142])</f>
        <v/>
      </c>
      <c r="EO44" t="str">
        <f>IF(Table4[[#This Row],[Column143]]=0,"",Table4[Column143])</f>
        <v/>
      </c>
      <c r="EP44" t="str">
        <f>IF(Table4[[#This Row],[Column144]]=0,"",Table4[Column144])</f>
        <v/>
      </c>
      <c r="EQ44" t="str">
        <f>IF(Table4[[#This Row],[Column145]]=0,"",Table4[Column145])</f>
        <v/>
      </c>
      <c r="ER44" t="str">
        <f>IF(Table4[[#This Row],[Column146]]=0,"",Table4[Column146])</f>
        <v/>
      </c>
      <c r="ES44" t="str">
        <f>IF(Table4[[#This Row],[Column147]]=0,"",Table4[Column147])</f>
        <v/>
      </c>
      <c r="ET44" t="str">
        <f>IF(Table4[[#This Row],[Column148]]=0,"",Table4[Column148])</f>
        <v/>
      </c>
      <c r="EU44" t="str">
        <f>IF(Table4[[#This Row],[Column149]]=0,"",Table4[Column149])</f>
        <v/>
      </c>
      <c r="EV44" t="str">
        <f>IF(Table4[[#This Row],[Column150]]=0,"",Table4[Column150])</f>
        <v/>
      </c>
      <c r="EW44" t="str">
        <f>IF(Table4[[#This Row],[Column151]]=0,"",Table4[Column151])</f>
        <v/>
      </c>
      <c r="EX44" t="str">
        <f>IF(Table4[[#This Row],[Column152]]=0,"",Table4[Column152])</f>
        <v/>
      </c>
      <c r="EY44" t="str">
        <f>IF(Table4[[#This Row],[Column153]]=0,"",Table4[Column153])</f>
        <v/>
      </c>
      <c r="EZ44" t="str">
        <f>IF(Table4[[#This Row],[Column154]]=0,"",Table4[Column154])</f>
        <v/>
      </c>
      <c r="FA44" t="str">
        <f>IF(Table4[[#This Row],[Column155]]=0,"",Table4[Column155])</f>
        <v/>
      </c>
      <c r="FB44" t="str">
        <f>IF(Table4[[#This Row],[Column156]]=0,"",Table4[Column156])</f>
        <v/>
      </c>
      <c r="FC44" t="str">
        <f>IF(Table4[[#This Row],[Column157]]=0,"",Table4[Column157])</f>
        <v/>
      </c>
      <c r="FD44" t="str">
        <f>IF(Table4[[#This Row],[Column158]]=0,"",Table4[Column158])</f>
        <v/>
      </c>
      <c r="FE44" t="str">
        <f>IF(Table4[[#This Row],[Column159]]=0,"",Table4[Column159])</f>
        <v/>
      </c>
      <c r="FF44" t="str">
        <f>IF(Table4[[#This Row],[Column160]]=0,"",Table4[Column160])</f>
        <v/>
      </c>
      <c r="FG44" t="str">
        <f>IF(Table4[[#This Row],[Column161]]=0,"",Table4[Column161])</f>
        <v/>
      </c>
      <c r="FH44" t="str">
        <f>IF(Table4[[#This Row],[Column162]]=0,"",Table4[Column162])</f>
        <v/>
      </c>
      <c r="FI44" t="str">
        <f>IF(Table4[[#This Row],[Column163]]=0,"",Table4[Column163])</f>
        <v/>
      </c>
      <c r="FJ44" t="str">
        <f>IF(Table4[[#This Row],[Column164]]=0,"",Table4[Column164])</f>
        <v/>
      </c>
      <c r="FK44" t="str">
        <f>IF(Table4[[#This Row],[Column165]]=0,"",Table4[Column165])</f>
        <v/>
      </c>
      <c r="FL44" t="str">
        <f>IF(Table4[[#This Row],[Column166]]=0,"",Table4[Column166])</f>
        <v/>
      </c>
      <c r="FM44" t="str">
        <f>IF(Table4[[#This Row],[Column167]]=0,"",Table4[Column167])</f>
        <v/>
      </c>
      <c r="FN44" t="str">
        <f>IF(Table4[[#This Row],[Column168]]=0,"",Table4[Column168])</f>
        <v/>
      </c>
      <c r="FO44" t="str">
        <f>IF(Table4[[#This Row],[Column169]]=0,"",Table4[Column169])</f>
        <v/>
      </c>
      <c r="FP44" t="str">
        <f>IF(Table4[[#This Row],[Column170]]=0,"",Table4[Column170])</f>
        <v/>
      </c>
      <c r="FQ44" t="str">
        <f>IF(Table4[[#This Row],[Column171]]=0,"",Table4[Column171])</f>
        <v/>
      </c>
      <c r="FR44" t="str">
        <f>IF(Table4[[#This Row],[Column172]]=0,"",Table4[Column172])</f>
        <v/>
      </c>
      <c r="FS44" t="str">
        <f>IF(Table4[[#This Row],[Column173]]=0,"",Table4[Column173])</f>
        <v/>
      </c>
      <c r="FT44" t="str">
        <f>IF(Table4[[#This Row],[Column174]]=0,"",Table4[Column174])</f>
        <v/>
      </c>
      <c r="FU44" t="str">
        <f>IF(Table4[[#This Row],[Column175]]=0,"",Table4[Column175])</f>
        <v/>
      </c>
      <c r="FV44" t="str">
        <f>IF(Table4[[#This Row],[Column176]]=0,"",Table4[Column176])</f>
        <v/>
      </c>
      <c r="FW44" t="str">
        <f>IF(Table4[[#This Row],[Column177]]=0,"",Table4[Column177])</f>
        <v/>
      </c>
      <c r="FX44" t="str">
        <f>IF(Table4[[#This Row],[Column178]]=0,"",Table4[Column178])</f>
        <v/>
      </c>
      <c r="FY44" t="str">
        <f>IF(Table4[[#This Row],[Column179]]=0,"",Table4[Column179])</f>
        <v/>
      </c>
      <c r="FZ44" t="str">
        <f>IF(Table4[[#This Row],[Column180]]=0,"",Table4[Column180])</f>
        <v/>
      </c>
      <c r="GA44" t="str">
        <f>IF(Table4[[#This Row],[Column181]]=0,"",Table4[Column181])</f>
        <v/>
      </c>
      <c r="GB44" t="str">
        <f>IF(Table4[[#This Row],[Column182]]=0,"",Table4[Column182])</f>
        <v/>
      </c>
      <c r="GC44" t="str">
        <f>IF(Table4[[#This Row],[Column183]]=0,"",Table4[Column183])</f>
        <v/>
      </c>
      <c r="GD44" t="str">
        <f>IF(Table4[[#This Row],[Column184]]=0,"",Table4[Column184])</f>
        <v/>
      </c>
      <c r="GE44" t="str">
        <f>IF(Table4[[#This Row],[Column185]]=0,"",Table4[Column185])</f>
        <v/>
      </c>
      <c r="GF44" t="str">
        <f>IF(Table4[[#This Row],[Column186]]=0,"",Table4[Column186])</f>
        <v/>
      </c>
      <c r="GG44" t="str">
        <f>IF(Table4[[#This Row],[Column187]]=0,"",Table4[Column187])</f>
        <v/>
      </c>
      <c r="GH44" t="str">
        <f>IF(Table4[[#This Row],[Column188]]=0,"",Table4[Column188])</f>
        <v/>
      </c>
      <c r="GI44" t="str">
        <f>IF(Table4[[#This Row],[Column189]]=0,"",Table4[Column189])</f>
        <v/>
      </c>
      <c r="GJ44" t="str">
        <f>IF(Table4[[#This Row],[Column190]]=0,"",Table4[Column190])</f>
        <v/>
      </c>
      <c r="GK44" t="str">
        <f>IF(Table4[[#This Row],[Column191]]=0,"",Table4[Column191])</f>
        <v/>
      </c>
      <c r="GL44" t="str">
        <f>IF(Table4[[#This Row],[Column192]]=0,"",Table4[Column192])</f>
        <v/>
      </c>
      <c r="GM44" t="str">
        <f>IF(Table4[[#This Row],[Column193]]=0,"",Table4[Column193])</f>
        <v/>
      </c>
      <c r="GN44" t="str">
        <f>IF(Table4[[#This Row],[Column194]]=0,"",Table4[Column194])</f>
        <v/>
      </c>
      <c r="GO44" t="str">
        <f>IF(Table4[[#This Row],[Column195]]=0,"",Table4[Column195])</f>
        <v/>
      </c>
      <c r="GP44" t="str">
        <f>IF(Table4[[#This Row],[Column196]]=0,"",Table4[Column196])</f>
        <v/>
      </c>
      <c r="GQ44" t="str">
        <f>IF(Table4[[#This Row],[Column197]]=0,"",Table4[Column197])</f>
        <v/>
      </c>
      <c r="GR44" t="str">
        <f>IF(Table4[[#This Row],[Column198]]=0,"",Table4[Column198])</f>
        <v/>
      </c>
      <c r="GS44" t="str">
        <f>IF(Table4[[#This Row],[Column199]]=0,"",Table4[Column199])</f>
        <v/>
      </c>
      <c r="GT44" t="str">
        <f>IF(Table4[[#This Row],[Column200]]=0,"",Table4[Column200])</f>
        <v/>
      </c>
      <c r="GU44" t="str">
        <f>IF(Table4[[#This Row],[Column201]]=0,"",Table4[Column201])</f>
        <v/>
      </c>
      <c r="GV44" t="str">
        <f>IF(Table4[[#This Row],[Column202]]=0,"",Table4[Column202])</f>
        <v/>
      </c>
      <c r="GW44" t="str">
        <f>IF(Table4[[#This Row],[Column203]]=0,"",Table4[Column203])</f>
        <v/>
      </c>
      <c r="GX44" t="str">
        <f>IF(Table4[[#This Row],[Conversions]]=0,"",Table4[Conversions])</f>
        <v/>
      </c>
      <c r="GY44" s="2" t="e">
        <f>Table434[[#This Row],[Conversions]]*B$2</f>
        <v>#VALUE!</v>
      </c>
      <c r="GZ44">
        <f>SUM(COUNTIF(Table434[[#This Row],[Path]:[Column203]],{"*e*","social"}))</f>
        <v>0</v>
      </c>
      <c r="HA44" t="e">
        <f t="array" ref="HA44">IF(LOOKUP(REPT("Z",255),IF(B44:GW44&lt;&gt;"",B44:GW44),B44:GW44)=A$2,1,0)</f>
        <v>#N/A</v>
      </c>
      <c r="HB44" t="e">
        <f t="array" ref="HB44">IF(LOOKUP(REPT("Z",255),IF(B44:GW44&lt;&gt;"",B44:GW44),B44:GW44)=A$3,1,0)</f>
        <v>#N/A</v>
      </c>
      <c r="HC44" t="e">
        <f t="array" ref="HC44">IF(LOOKUP(REPT("Z",255),IF(B44:GW44&lt;&gt;"",B44:GW44),B44:GW44)=A$4,1,0)</f>
        <v>#N/A</v>
      </c>
      <c r="HD44" t="e">
        <f t="array" ref="HD44">IF(LOOKUP(REPT("Z",255),IF(B44:GW44&lt;&gt;"",B44:GW44),B44:GW44)=A$5,1,0)</f>
        <v>#N/A</v>
      </c>
      <c r="HE44" t="e">
        <f t="array" ref="HE44">IF(LOOKUP(REPT("Z",255),IF(B44:GW44&lt;&gt;"",B44:GW44),B44:GW44)=A$6,1,0)</f>
        <v>#N/A</v>
      </c>
      <c r="HF44" t="e">
        <f t="array" ref="HF44">IF(LOOKUP(REPT("Z",255),IF(B44:GW44&lt;&gt;"",B44:GW44),B44:GW44)=A$7,1,0)</f>
        <v>#N/A</v>
      </c>
      <c r="HG44" s="1">
        <f>COUNTIF(Table434[[#This Row],[Path]:[Column203]],A$2)</f>
        <v>0</v>
      </c>
      <c r="HH44" s="1">
        <f>COUNTIF(Table434[[#This Row],[Path]:[Column203]],A$3)</f>
        <v>0</v>
      </c>
      <c r="HI44" s="1">
        <f>COUNTIF(Table434[[#This Row],[Path]:[Column203]],A$4)</f>
        <v>0</v>
      </c>
      <c r="HJ44" s="5">
        <f>COUNTIF(Table434[[#This Row],[Path]:[Column203]],A$5)</f>
        <v>0</v>
      </c>
      <c r="HK44" s="5">
        <f>COUNTIF(Table434[[#This Row],[Path]:[Column203]],A$6)</f>
        <v>0</v>
      </c>
      <c r="HL44" s="5">
        <f>COUNTIF(Table434[[#This Row],[Path]:[Column203]],A$7)</f>
        <v>0</v>
      </c>
      <c r="HM44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44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44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44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44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44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44" s="4" t="e">
        <f>Table434[[#This Row],[IncrementalOrganic Attribution Ratio]]*Table434[[#This Row],[Total Revenue]]</f>
        <v>#VALUE!</v>
      </c>
      <c r="HT44" s="4" t="e">
        <f>Table434[[#This Row],[BrandIntention Attribution Ratio]]*Table434[[#This Row],[Total Revenue]]</f>
        <v>#VALUE!</v>
      </c>
      <c r="HU44" s="4" t="e">
        <f>Table434[[#This Row],[Incrementalcpc Attribution Ratio]]*Table434[[#This Row],[Total Revenue]]</f>
        <v>#VALUE!</v>
      </c>
      <c r="HV44" s="4" t="e">
        <f>Table434[[#This Row],[Feeds Attribution Ratio]]*Table434[[#This Row],[Total Revenue]]</f>
        <v>#VALUE!</v>
      </c>
      <c r="HW44" s="4" t="e">
        <f>Table434[[#This Row],[Referrals Attribution Ratio]]*Table434[[#This Row],[Total Revenue]]</f>
        <v>#VALUE!</v>
      </c>
      <c r="HX44" s="4" t="e">
        <f>Table434[[#This Row],[Social Attribution Ratio]]*Table434[[#This Row],[Total Revenue]]</f>
        <v>#VALUE!</v>
      </c>
      <c r="HY44" s="18">
        <f>SUM(Table434[[#This Row],[IncrementalOrganic Attribution Ratio]:[Social Attribution Ratio]])</f>
        <v>0</v>
      </c>
    </row>
    <row r="45" spans="2:233" x14ac:dyDescent="0.25">
      <c r="B45" t="str">
        <f>IF(Table4[[#This Row],[Path]]=0,"",Table4[Path])</f>
        <v/>
      </c>
      <c r="C45" t="str">
        <f>IF(Table4[[#This Row],[Column1]]=0,"",Table4[Column1])</f>
        <v/>
      </c>
      <c r="D45" t="str">
        <f>IF(Table4[[#This Row],[Column2]]=0,"",Table4[Column2])</f>
        <v/>
      </c>
      <c r="E45" t="str">
        <f>IF(Table4[[#This Row],[Column3]]=0,"",Table4[Column3])</f>
        <v/>
      </c>
      <c r="F45" t="str">
        <f>IF(Table4[[#This Row],[Column4]]=0,"",Table4[Column4])</f>
        <v/>
      </c>
      <c r="G45" t="str">
        <f>IF(Table4[[#This Row],[Column5]]=0,"",Table4[Column5])</f>
        <v/>
      </c>
      <c r="H45" t="str">
        <f>IF(Table4[[#This Row],[Column6]]=0,"",Table4[Column6])</f>
        <v/>
      </c>
      <c r="I45" t="str">
        <f>IF(Table4[[#This Row],[Column7]]=0,"",Table4[Column7])</f>
        <v/>
      </c>
      <c r="J45" t="str">
        <f>IF(Table4[[#This Row],[Column8]]=0,"",Table4[Column8])</f>
        <v/>
      </c>
      <c r="K45" t="str">
        <f>IF(Table4[[#This Row],[Column9]]=0,"",Table4[Column9])</f>
        <v/>
      </c>
      <c r="L45" t="str">
        <f>IF(Table4[[#This Row],[Column10]]=0,"",Table4[Column10])</f>
        <v/>
      </c>
      <c r="M45" t="str">
        <f>IF(Table4[[#This Row],[Column11]]=0,"",Table4[Column11])</f>
        <v/>
      </c>
      <c r="N45" t="str">
        <f>IF(Table4[[#This Row],[Column12]]=0,"",Table4[Column12])</f>
        <v/>
      </c>
      <c r="O45" t="str">
        <f>IF(Table4[[#This Row],[Column13]]=0,"",Table4[Column13])</f>
        <v/>
      </c>
      <c r="P45" t="str">
        <f>IF(Table4[[#This Row],[Column14]]=0,"",Table4[Column14])</f>
        <v/>
      </c>
      <c r="Q45" t="str">
        <f>IF(Table4[[#This Row],[Column15]]=0,"",Table4[Column15])</f>
        <v/>
      </c>
      <c r="R45" t="str">
        <f>IF(Table4[[#This Row],[Column16]]=0,"",Table4[Column16])</f>
        <v/>
      </c>
      <c r="S45" t="str">
        <f>IF(Table4[[#This Row],[Column17]]=0,"",Table4[Column17])</f>
        <v/>
      </c>
      <c r="T45" t="str">
        <f>IF(Table4[[#This Row],[Column18]]=0,"",Table4[Column18])</f>
        <v/>
      </c>
      <c r="U45" t="str">
        <f>IF(Table4[[#This Row],[Column19]]=0,"",Table4[Column19])</f>
        <v/>
      </c>
      <c r="V45" t="str">
        <f>IF(Table4[[#This Row],[Column20]]=0,"",Table4[Column20])</f>
        <v/>
      </c>
      <c r="W45" t="str">
        <f>IF(Table4[[#This Row],[Column21]]=0,"",Table4[Column21])</f>
        <v/>
      </c>
      <c r="X45" t="str">
        <f>IF(Table4[[#This Row],[Column22]]=0,"",Table4[Column22])</f>
        <v/>
      </c>
      <c r="Y45" t="str">
        <f>IF(Table4[[#This Row],[Column23]]=0,"",Table4[Column23])</f>
        <v/>
      </c>
      <c r="Z45" t="str">
        <f>IF(Table4[[#This Row],[Column24]]=0,"",Table4[Column24])</f>
        <v/>
      </c>
      <c r="AA45" t="str">
        <f>IF(Table4[[#This Row],[Column25]]=0,"",Table4[Column25])</f>
        <v/>
      </c>
      <c r="AB45" t="str">
        <f>IF(Table4[[#This Row],[Column26]]=0,"",Table4[Column26])</f>
        <v/>
      </c>
      <c r="AC45" t="str">
        <f>IF(Table4[[#This Row],[Column27]]=0,"",Table4[Column27])</f>
        <v/>
      </c>
      <c r="AD45" t="str">
        <f>IF(Table4[[#This Row],[Column28]]=0,"",Table4[Column28])</f>
        <v/>
      </c>
      <c r="AE45" t="str">
        <f>IF(Table4[[#This Row],[Column29]]=0,"",Table4[Column29])</f>
        <v/>
      </c>
      <c r="AF45" t="str">
        <f>IF(Table4[[#This Row],[Column30]]=0,"",Table4[Column30])</f>
        <v/>
      </c>
      <c r="AG45" t="str">
        <f>IF(Table4[[#This Row],[Column31]]=0,"",Table4[Column31])</f>
        <v/>
      </c>
      <c r="AH45" t="str">
        <f>IF(Table4[[#This Row],[Column32]]=0,"",Table4[Column32])</f>
        <v/>
      </c>
      <c r="AI45" t="str">
        <f>IF(Table4[[#This Row],[Column33]]=0,"",Table4[Column33])</f>
        <v/>
      </c>
      <c r="AJ45" t="str">
        <f>IF(Table4[[#This Row],[Column34]]=0,"",Table4[Column34])</f>
        <v/>
      </c>
      <c r="AK45" t="str">
        <f>IF(Table4[[#This Row],[Column35]]=0,"",Table4[Column35])</f>
        <v/>
      </c>
      <c r="AL45" t="str">
        <f>IF(Table4[[#This Row],[Column36]]=0,"",Table4[Column36])</f>
        <v/>
      </c>
      <c r="AM45" t="str">
        <f>IF(Table4[[#This Row],[Column37]]=0,"",Table4[Column37])</f>
        <v/>
      </c>
      <c r="AN45" t="str">
        <f>IF(Table4[[#This Row],[Column38]]=0,"",Table4[Column38])</f>
        <v/>
      </c>
      <c r="AO45" t="str">
        <f>IF(Table4[[#This Row],[Column39]]=0,"",Table4[Column39])</f>
        <v/>
      </c>
      <c r="AP45" t="str">
        <f>IF(Table4[[#This Row],[Column40]]=0,"",Table4[Column40])</f>
        <v/>
      </c>
      <c r="AQ45" t="str">
        <f>IF(Table4[[#This Row],[Column41]]=0,"",Table4[Column41])</f>
        <v/>
      </c>
      <c r="AR45" t="str">
        <f>IF(Table4[[#This Row],[Column42]]=0,"",Table4[Column42])</f>
        <v/>
      </c>
      <c r="AS45" t="str">
        <f>IF(Table4[[#This Row],[Column43]]=0,"",Table4[Column43])</f>
        <v/>
      </c>
      <c r="AT45" t="str">
        <f>IF(Table4[[#This Row],[Column44]]=0,"",Table4[Column44])</f>
        <v/>
      </c>
      <c r="AU45" t="str">
        <f>IF(Table4[[#This Row],[Column45]]=0,"",Table4[Column45])</f>
        <v/>
      </c>
      <c r="AV45" t="str">
        <f>IF(Table4[[#This Row],[Column46]]=0,"",Table4[Column46])</f>
        <v/>
      </c>
      <c r="AW45" t="str">
        <f>IF(Table4[[#This Row],[Column47]]=0,"",Table4[Column47])</f>
        <v/>
      </c>
      <c r="AX45" t="str">
        <f>IF(Table4[[#This Row],[Column48]]=0,"",Table4[Column48])</f>
        <v/>
      </c>
      <c r="AY45" t="str">
        <f>IF(Table4[[#This Row],[Column49]]=0,"",Table4[Column49])</f>
        <v/>
      </c>
      <c r="AZ45" t="str">
        <f>IF(Table4[[#This Row],[Column50]]=0,"",Table4[Column50])</f>
        <v/>
      </c>
      <c r="BA45" t="str">
        <f>IF(Table4[[#This Row],[Column51]]=0,"",Table4[Column51])</f>
        <v/>
      </c>
      <c r="BB45" t="str">
        <f>IF(Table4[[#This Row],[Column52]]=0,"",Table4[Column52])</f>
        <v/>
      </c>
      <c r="BC45" t="str">
        <f>IF(Table4[[#This Row],[Column53]]=0,"",Table4[Column53])</f>
        <v/>
      </c>
      <c r="BD45" t="str">
        <f>IF(Table4[[#This Row],[Column54]]=0,"",Table4[Column54])</f>
        <v/>
      </c>
      <c r="BE45" t="str">
        <f>IF(Table4[[#This Row],[Column55]]=0,"",Table4[Column55])</f>
        <v/>
      </c>
      <c r="BF45" t="str">
        <f>IF(Table4[[#This Row],[Column56]]=0,"",Table4[Column56])</f>
        <v/>
      </c>
      <c r="BG45" t="str">
        <f>IF(Table4[[#This Row],[Column57]]=0,"",Table4[Column57])</f>
        <v/>
      </c>
      <c r="BH45" t="str">
        <f>IF(Table4[[#This Row],[Column58]]=0,"",Table4[Column58])</f>
        <v/>
      </c>
      <c r="BI45" t="str">
        <f>IF(Table4[[#This Row],[Column59]]=0,"",Table4[Column59])</f>
        <v/>
      </c>
      <c r="BJ45" t="str">
        <f>IF(Table4[[#This Row],[Column60]]=0,"",Table4[Column60])</f>
        <v/>
      </c>
      <c r="BK45" t="str">
        <f>IF(Table4[[#This Row],[Column61]]=0,"",Table4[Column61])</f>
        <v/>
      </c>
      <c r="BL45" t="str">
        <f>IF(Table4[[#This Row],[Column62]]=0,"",Table4[Column62])</f>
        <v/>
      </c>
      <c r="BM45" t="str">
        <f>IF(Table4[[#This Row],[Column63]]=0,"",Table4[Column63])</f>
        <v/>
      </c>
      <c r="BN45" t="str">
        <f>IF(Table4[[#This Row],[Column64]]=0,"",Table4[Column64])</f>
        <v/>
      </c>
      <c r="BO45" t="str">
        <f>IF(Table4[[#This Row],[Column65]]=0,"",Table4[Column65])</f>
        <v/>
      </c>
      <c r="BP45" t="str">
        <f>IF(Table4[[#This Row],[Column66]]=0,"",Table4[Column66])</f>
        <v/>
      </c>
      <c r="BQ45" t="str">
        <f>IF(Table4[[#This Row],[Column67]]=0,"",Table4[Column67])</f>
        <v/>
      </c>
      <c r="BR45" t="str">
        <f>IF(Table4[[#This Row],[Column68]]=0,"",Table4[Column68])</f>
        <v/>
      </c>
      <c r="BS45" t="str">
        <f>IF(Table4[[#This Row],[Column69]]=0,"",Table4[Column69])</f>
        <v/>
      </c>
      <c r="BT45" t="str">
        <f>IF(Table4[[#This Row],[Column70]]=0,"",Table4[Column70])</f>
        <v/>
      </c>
      <c r="BU45" t="str">
        <f>IF(Table4[[#This Row],[Column71]]=0,"",Table4[Column71])</f>
        <v/>
      </c>
      <c r="BV45" t="str">
        <f>IF(Table4[[#This Row],[Column72]]=0,"",Table4[Column72])</f>
        <v/>
      </c>
      <c r="BW45" t="str">
        <f>IF(Table4[[#This Row],[Column73]]=0,"",Table4[Column73])</f>
        <v/>
      </c>
      <c r="BX45" t="str">
        <f>IF(Table4[[#This Row],[Column74]]=0,"",Table4[Column74])</f>
        <v/>
      </c>
      <c r="BY45" t="str">
        <f>IF(Table4[[#This Row],[Column75]]=0,"",Table4[Column75])</f>
        <v/>
      </c>
      <c r="BZ45" t="str">
        <f>IF(Table4[[#This Row],[Column76]]=0,"",Table4[Column76])</f>
        <v/>
      </c>
      <c r="CA45" t="str">
        <f>IF(Table4[[#This Row],[Column77]]=0,"",Table4[Column77])</f>
        <v/>
      </c>
      <c r="CB45" t="str">
        <f>IF(Table4[[#This Row],[Column78]]=0,"",Table4[Column78])</f>
        <v/>
      </c>
      <c r="CC45" t="str">
        <f>IF(Table4[[#This Row],[Column79]]=0,"",Table4[Column79])</f>
        <v/>
      </c>
      <c r="CD45" t="str">
        <f>IF(Table4[[#This Row],[Column80]]=0,"",Table4[Column80])</f>
        <v/>
      </c>
      <c r="CE45" t="str">
        <f>IF(Table4[[#This Row],[Column81]]=0,"",Table4[Column81])</f>
        <v/>
      </c>
      <c r="CF45" t="str">
        <f>IF(Table4[[#This Row],[Column82]]=0,"",Table4[Column82])</f>
        <v/>
      </c>
      <c r="CG45" t="str">
        <f>IF(Table4[[#This Row],[Column83]]=0,"",Table4[Column83])</f>
        <v/>
      </c>
      <c r="CH45" t="str">
        <f>IF(Table4[[#This Row],[Column84]]=0,"",Table4[Column84])</f>
        <v/>
      </c>
      <c r="CI45" t="str">
        <f>IF(Table4[[#This Row],[Column85]]=0,"",Table4[Column85])</f>
        <v/>
      </c>
      <c r="CJ45" t="str">
        <f>IF(Table4[[#This Row],[Column86]]=0,"",Table4[Column86])</f>
        <v/>
      </c>
      <c r="CK45" t="str">
        <f>IF(Table4[[#This Row],[Column87]]=0,"",Table4[Column87])</f>
        <v/>
      </c>
      <c r="CL45" t="str">
        <f>IF(Table4[[#This Row],[Column88]]=0,"",Table4[Column88])</f>
        <v/>
      </c>
      <c r="CM45" t="str">
        <f>IF(Table4[[#This Row],[Column89]]=0,"",Table4[Column89])</f>
        <v/>
      </c>
      <c r="CN45" t="str">
        <f>IF(Table4[[#This Row],[Column90]]=0,"",Table4[Column90])</f>
        <v/>
      </c>
      <c r="CO45" t="str">
        <f>IF(Table4[[#This Row],[Column91]]=0,"",Table4[Column91])</f>
        <v/>
      </c>
      <c r="CP45" t="str">
        <f>IF(Table4[[#This Row],[Column92]]=0,"",Table4[Column92])</f>
        <v/>
      </c>
      <c r="CQ45" t="str">
        <f>IF(Table4[[#This Row],[Column93]]=0,"",Table4[Column93])</f>
        <v/>
      </c>
      <c r="CR45" t="str">
        <f>IF(Table4[[#This Row],[Column94]]=0,"",Table4[Column94])</f>
        <v/>
      </c>
      <c r="CS45" t="str">
        <f>IF(Table4[[#This Row],[Column95]]=0,"",Table4[Column95])</f>
        <v/>
      </c>
      <c r="CT45" t="str">
        <f>IF(Table4[[#This Row],[Column96]]=0,"",Table4[Column96])</f>
        <v/>
      </c>
      <c r="CU45" t="str">
        <f>IF(Table4[[#This Row],[Column97]]=0,"",Table4[Column97])</f>
        <v/>
      </c>
      <c r="CV45" t="str">
        <f>IF(Table4[[#This Row],[Column98]]=0,"",Table4[Column98])</f>
        <v/>
      </c>
      <c r="CW45" t="str">
        <f>IF(Table4[[#This Row],[Column99]]=0,"",Table4[Column99])</f>
        <v/>
      </c>
      <c r="CX45" t="str">
        <f>IF(Table4[[#This Row],[Column100]]=0,"",Table4[Column100])</f>
        <v/>
      </c>
      <c r="CY45" t="str">
        <f>IF(Table4[[#This Row],[Column101]]=0,"",Table4[Column101])</f>
        <v/>
      </c>
      <c r="CZ45" t="str">
        <f>IF(Table4[[#This Row],[Column102]]=0,"",Table4[Column102])</f>
        <v/>
      </c>
      <c r="DA45" t="str">
        <f>IF(Table4[[#This Row],[Column103]]=0,"",Table4[Column103])</f>
        <v/>
      </c>
      <c r="DB45" t="str">
        <f>IF(Table4[[#This Row],[Column104]]=0,"",Table4[Column104])</f>
        <v/>
      </c>
      <c r="DC45" t="str">
        <f>IF(Table4[[#This Row],[Column105]]=0,"",Table4[Column105])</f>
        <v/>
      </c>
      <c r="DD45" t="str">
        <f>IF(Table4[[#This Row],[Column106]]=0,"",Table4[Column106])</f>
        <v/>
      </c>
      <c r="DE45" t="str">
        <f>IF(Table4[[#This Row],[Column107]]=0,"",Table4[Column107])</f>
        <v/>
      </c>
      <c r="DF45" t="str">
        <f>IF(Table4[[#This Row],[Column108]]=0,"",Table4[Column108])</f>
        <v/>
      </c>
      <c r="DG45" t="str">
        <f>IF(Table4[[#This Row],[Column109]]=0,"",Table4[Column109])</f>
        <v/>
      </c>
      <c r="DH45" t="str">
        <f>IF(Table4[[#This Row],[Column110]]=0,"",Table4[Column110])</f>
        <v/>
      </c>
      <c r="DI45" t="str">
        <f>IF(Table4[[#This Row],[Column111]]=0,"",Table4[Column111])</f>
        <v/>
      </c>
      <c r="DJ45" t="str">
        <f>IF(Table4[[#This Row],[Column112]]=0,"",Table4[Column112])</f>
        <v/>
      </c>
      <c r="DK45" t="str">
        <f>IF(Table4[[#This Row],[Column113]]=0,"",Table4[Column113])</f>
        <v/>
      </c>
      <c r="DL45" t="str">
        <f>IF(Table4[[#This Row],[Column114]]=0,"",Table4[Column114])</f>
        <v/>
      </c>
      <c r="DM45" t="str">
        <f>IF(Table4[[#This Row],[Column115]]=0,"",Table4[Column115])</f>
        <v/>
      </c>
      <c r="DN45" t="str">
        <f>IF(Table4[[#This Row],[Column116]]=0,"",Table4[Column116])</f>
        <v/>
      </c>
      <c r="DO45" t="str">
        <f>IF(Table4[[#This Row],[Column117]]=0,"",Table4[Column117])</f>
        <v/>
      </c>
      <c r="DP45" t="str">
        <f>IF(Table4[[#This Row],[Column118]]=0,"",Table4[Column118])</f>
        <v/>
      </c>
      <c r="DQ45" t="str">
        <f>IF(Table4[[#This Row],[Column119]]=0,"",Table4[Column119])</f>
        <v/>
      </c>
      <c r="DR45" t="str">
        <f>IF(Table4[[#This Row],[Column120]]=0,"",Table4[Column120])</f>
        <v/>
      </c>
      <c r="DS45" t="str">
        <f>IF(Table4[[#This Row],[Column121]]=0,"",Table4[Column121])</f>
        <v/>
      </c>
      <c r="DT45" t="str">
        <f>IF(Table4[[#This Row],[Column122]]=0,"",Table4[Column122])</f>
        <v/>
      </c>
      <c r="DU45" t="str">
        <f>IF(Table4[[#This Row],[Column123]]=0,"",Table4[Column123])</f>
        <v/>
      </c>
      <c r="DV45" t="str">
        <f>IF(Table4[[#This Row],[Column124]]=0,"",Table4[Column124])</f>
        <v/>
      </c>
      <c r="DW45" t="str">
        <f>IF(Table4[[#This Row],[Column125]]=0,"",Table4[Column125])</f>
        <v/>
      </c>
      <c r="DX45" t="str">
        <f>IF(Table4[[#This Row],[Column126]]=0,"",Table4[Column126])</f>
        <v/>
      </c>
      <c r="DY45" t="str">
        <f>IF(Table4[[#This Row],[Column127]]=0,"",Table4[Column127])</f>
        <v/>
      </c>
      <c r="DZ45" t="str">
        <f>IF(Table4[[#This Row],[Column128]]=0,"",Table4[Column128])</f>
        <v/>
      </c>
      <c r="EA45" t="str">
        <f>IF(Table4[[#This Row],[Column129]]=0,"",Table4[Column129])</f>
        <v/>
      </c>
      <c r="EB45" t="str">
        <f>IF(Table4[[#This Row],[Column130]]=0,"",Table4[Column130])</f>
        <v/>
      </c>
      <c r="EC45" t="str">
        <f>IF(Table4[[#This Row],[Column131]]=0,"",Table4[Column131])</f>
        <v/>
      </c>
      <c r="ED45" t="str">
        <f>IF(Table4[[#This Row],[Column132]]=0,"",Table4[Column132])</f>
        <v/>
      </c>
      <c r="EE45" t="str">
        <f>IF(Table4[[#This Row],[Column133]]=0,"",Table4[Column133])</f>
        <v/>
      </c>
      <c r="EF45" t="str">
        <f>IF(Table4[[#This Row],[Column134]]=0,"",Table4[Column134])</f>
        <v/>
      </c>
      <c r="EG45" t="str">
        <f>IF(Table4[[#This Row],[Column135]]=0,"",Table4[Column135])</f>
        <v/>
      </c>
      <c r="EH45" t="str">
        <f>IF(Table4[[#This Row],[Column136]]=0,"",Table4[Column136])</f>
        <v/>
      </c>
      <c r="EI45" t="str">
        <f>IF(Table4[[#This Row],[Column137]]=0,"",Table4[Column137])</f>
        <v/>
      </c>
      <c r="EJ45" t="str">
        <f>IF(Table4[[#This Row],[Column138]]=0,"",Table4[Column138])</f>
        <v/>
      </c>
      <c r="EK45" t="str">
        <f>IF(Table4[[#This Row],[Column139]]=0,"",Table4[Column139])</f>
        <v/>
      </c>
      <c r="EL45" t="str">
        <f>IF(Table4[[#This Row],[Column140]]=0,"",Table4[Column140])</f>
        <v/>
      </c>
      <c r="EM45" t="str">
        <f>IF(Table4[[#This Row],[Column141]]=0,"",Table4[Column141])</f>
        <v/>
      </c>
      <c r="EN45" t="str">
        <f>IF(Table4[[#This Row],[Column142]]=0,"",Table4[Column142])</f>
        <v/>
      </c>
      <c r="EO45" t="str">
        <f>IF(Table4[[#This Row],[Column143]]=0,"",Table4[Column143])</f>
        <v/>
      </c>
      <c r="EP45" t="str">
        <f>IF(Table4[[#This Row],[Column144]]=0,"",Table4[Column144])</f>
        <v/>
      </c>
      <c r="EQ45" t="str">
        <f>IF(Table4[[#This Row],[Column145]]=0,"",Table4[Column145])</f>
        <v/>
      </c>
      <c r="ER45" t="str">
        <f>IF(Table4[[#This Row],[Column146]]=0,"",Table4[Column146])</f>
        <v/>
      </c>
      <c r="ES45" t="str">
        <f>IF(Table4[[#This Row],[Column147]]=0,"",Table4[Column147])</f>
        <v/>
      </c>
      <c r="ET45" t="str">
        <f>IF(Table4[[#This Row],[Column148]]=0,"",Table4[Column148])</f>
        <v/>
      </c>
      <c r="EU45" t="str">
        <f>IF(Table4[[#This Row],[Column149]]=0,"",Table4[Column149])</f>
        <v/>
      </c>
      <c r="EV45" t="str">
        <f>IF(Table4[[#This Row],[Column150]]=0,"",Table4[Column150])</f>
        <v/>
      </c>
      <c r="EW45" t="str">
        <f>IF(Table4[[#This Row],[Column151]]=0,"",Table4[Column151])</f>
        <v/>
      </c>
      <c r="EX45" t="str">
        <f>IF(Table4[[#This Row],[Column152]]=0,"",Table4[Column152])</f>
        <v/>
      </c>
      <c r="EY45" t="str">
        <f>IF(Table4[[#This Row],[Column153]]=0,"",Table4[Column153])</f>
        <v/>
      </c>
      <c r="EZ45" t="str">
        <f>IF(Table4[[#This Row],[Column154]]=0,"",Table4[Column154])</f>
        <v/>
      </c>
      <c r="FA45" t="str">
        <f>IF(Table4[[#This Row],[Column155]]=0,"",Table4[Column155])</f>
        <v/>
      </c>
      <c r="FB45" t="str">
        <f>IF(Table4[[#This Row],[Column156]]=0,"",Table4[Column156])</f>
        <v/>
      </c>
      <c r="FC45" t="str">
        <f>IF(Table4[[#This Row],[Column157]]=0,"",Table4[Column157])</f>
        <v/>
      </c>
      <c r="FD45" t="str">
        <f>IF(Table4[[#This Row],[Column158]]=0,"",Table4[Column158])</f>
        <v/>
      </c>
      <c r="FE45" t="str">
        <f>IF(Table4[[#This Row],[Column159]]=0,"",Table4[Column159])</f>
        <v/>
      </c>
      <c r="FF45" t="str">
        <f>IF(Table4[[#This Row],[Column160]]=0,"",Table4[Column160])</f>
        <v/>
      </c>
      <c r="FG45" t="str">
        <f>IF(Table4[[#This Row],[Column161]]=0,"",Table4[Column161])</f>
        <v/>
      </c>
      <c r="FH45" t="str">
        <f>IF(Table4[[#This Row],[Column162]]=0,"",Table4[Column162])</f>
        <v/>
      </c>
      <c r="FI45" t="str">
        <f>IF(Table4[[#This Row],[Column163]]=0,"",Table4[Column163])</f>
        <v/>
      </c>
      <c r="FJ45" t="str">
        <f>IF(Table4[[#This Row],[Column164]]=0,"",Table4[Column164])</f>
        <v/>
      </c>
      <c r="FK45" t="str">
        <f>IF(Table4[[#This Row],[Column165]]=0,"",Table4[Column165])</f>
        <v/>
      </c>
      <c r="FL45" t="str">
        <f>IF(Table4[[#This Row],[Column166]]=0,"",Table4[Column166])</f>
        <v/>
      </c>
      <c r="FM45" t="str">
        <f>IF(Table4[[#This Row],[Column167]]=0,"",Table4[Column167])</f>
        <v/>
      </c>
      <c r="FN45" t="str">
        <f>IF(Table4[[#This Row],[Column168]]=0,"",Table4[Column168])</f>
        <v/>
      </c>
      <c r="FO45" t="str">
        <f>IF(Table4[[#This Row],[Column169]]=0,"",Table4[Column169])</f>
        <v/>
      </c>
      <c r="FP45" t="str">
        <f>IF(Table4[[#This Row],[Column170]]=0,"",Table4[Column170])</f>
        <v/>
      </c>
      <c r="FQ45" t="str">
        <f>IF(Table4[[#This Row],[Column171]]=0,"",Table4[Column171])</f>
        <v/>
      </c>
      <c r="FR45" t="str">
        <f>IF(Table4[[#This Row],[Column172]]=0,"",Table4[Column172])</f>
        <v/>
      </c>
      <c r="FS45" t="str">
        <f>IF(Table4[[#This Row],[Column173]]=0,"",Table4[Column173])</f>
        <v/>
      </c>
      <c r="FT45" t="str">
        <f>IF(Table4[[#This Row],[Column174]]=0,"",Table4[Column174])</f>
        <v/>
      </c>
      <c r="FU45" t="str">
        <f>IF(Table4[[#This Row],[Column175]]=0,"",Table4[Column175])</f>
        <v/>
      </c>
      <c r="FV45" t="str">
        <f>IF(Table4[[#This Row],[Column176]]=0,"",Table4[Column176])</f>
        <v/>
      </c>
      <c r="FW45" t="str">
        <f>IF(Table4[[#This Row],[Column177]]=0,"",Table4[Column177])</f>
        <v/>
      </c>
      <c r="FX45" t="str">
        <f>IF(Table4[[#This Row],[Column178]]=0,"",Table4[Column178])</f>
        <v/>
      </c>
      <c r="FY45" t="str">
        <f>IF(Table4[[#This Row],[Column179]]=0,"",Table4[Column179])</f>
        <v/>
      </c>
      <c r="FZ45" t="str">
        <f>IF(Table4[[#This Row],[Column180]]=0,"",Table4[Column180])</f>
        <v/>
      </c>
      <c r="GA45" t="str">
        <f>IF(Table4[[#This Row],[Column181]]=0,"",Table4[Column181])</f>
        <v/>
      </c>
      <c r="GB45" t="str">
        <f>IF(Table4[[#This Row],[Column182]]=0,"",Table4[Column182])</f>
        <v/>
      </c>
      <c r="GC45" t="str">
        <f>IF(Table4[[#This Row],[Column183]]=0,"",Table4[Column183])</f>
        <v/>
      </c>
      <c r="GD45" t="str">
        <f>IF(Table4[[#This Row],[Column184]]=0,"",Table4[Column184])</f>
        <v/>
      </c>
      <c r="GE45" t="str">
        <f>IF(Table4[[#This Row],[Column185]]=0,"",Table4[Column185])</f>
        <v/>
      </c>
      <c r="GF45" t="str">
        <f>IF(Table4[[#This Row],[Column186]]=0,"",Table4[Column186])</f>
        <v/>
      </c>
      <c r="GG45" t="str">
        <f>IF(Table4[[#This Row],[Column187]]=0,"",Table4[Column187])</f>
        <v/>
      </c>
      <c r="GH45" t="str">
        <f>IF(Table4[[#This Row],[Column188]]=0,"",Table4[Column188])</f>
        <v/>
      </c>
      <c r="GI45" t="str">
        <f>IF(Table4[[#This Row],[Column189]]=0,"",Table4[Column189])</f>
        <v/>
      </c>
      <c r="GJ45" t="str">
        <f>IF(Table4[[#This Row],[Column190]]=0,"",Table4[Column190])</f>
        <v/>
      </c>
      <c r="GK45" t="str">
        <f>IF(Table4[[#This Row],[Column191]]=0,"",Table4[Column191])</f>
        <v/>
      </c>
      <c r="GL45" t="str">
        <f>IF(Table4[[#This Row],[Column192]]=0,"",Table4[Column192])</f>
        <v/>
      </c>
      <c r="GM45" t="str">
        <f>IF(Table4[[#This Row],[Column193]]=0,"",Table4[Column193])</f>
        <v/>
      </c>
      <c r="GN45" t="str">
        <f>IF(Table4[[#This Row],[Column194]]=0,"",Table4[Column194])</f>
        <v/>
      </c>
      <c r="GO45" t="str">
        <f>IF(Table4[[#This Row],[Column195]]=0,"",Table4[Column195])</f>
        <v/>
      </c>
      <c r="GP45" t="str">
        <f>IF(Table4[[#This Row],[Column196]]=0,"",Table4[Column196])</f>
        <v/>
      </c>
      <c r="GQ45" t="str">
        <f>IF(Table4[[#This Row],[Column197]]=0,"",Table4[Column197])</f>
        <v/>
      </c>
      <c r="GR45" t="str">
        <f>IF(Table4[[#This Row],[Column198]]=0,"",Table4[Column198])</f>
        <v/>
      </c>
      <c r="GS45" t="str">
        <f>IF(Table4[[#This Row],[Column199]]=0,"",Table4[Column199])</f>
        <v/>
      </c>
      <c r="GT45" t="str">
        <f>IF(Table4[[#This Row],[Column200]]=0,"",Table4[Column200])</f>
        <v/>
      </c>
      <c r="GU45" t="str">
        <f>IF(Table4[[#This Row],[Column201]]=0,"",Table4[Column201])</f>
        <v/>
      </c>
      <c r="GV45" t="str">
        <f>IF(Table4[[#This Row],[Column202]]=0,"",Table4[Column202])</f>
        <v/>
      </c>
      <c r="GW45" t="str">
        <f>IF(Table4[[#This Row],[Column203]]=0,"",Table4[Column203])</f>
        <v/>
      </c>
      <c r="GX45" t="str">
        <f>IF(Table4[[#This Row],[Conversions]]=0,"",Table4[Conversions])</f>
        <v/>
      </c>
      <c r="GY45" s="2" t="e">
        <f>Table434[[#This Row],[Conversions]]*B$2</f>
        <v>#VALUE!</v>
      </c>
      <c r="GZ45" s="6">
        <f>SUM(COUNTIF(Table434[[#This Row],[Path]:[Column203]],{"*e*","social"}))</f>
        <v>0</v>
      </c>
      <c r="HA45" s="6" t="e">
        <f t="array" ref="HA45">IF(LOOKUP(REPT("Z",255),IF(B45:GW45&lt;&gt;"",B45:GW45),B45:GW45)=A$2,1,0)</f>
        <v>#N/A</v>
      </c>
      <c r="HB45" s="6" t="e">
        <f t="array" ref="HB45">IF(LOOKUP(REPT("Z",255),IF(B45:GW45&lt;&gt;"",B45:GW45),B45:GW45)=A$3,1,0)</f>
        <v>#N/A</v>
      </c>
      <c r="HC45" s="6" t="e">
        <f t="array" ref="HC45">IF(LOOKUP(REPT("Z",255),IF(B45:GW45&lt;&gt;"",B45:GW45),B45:GW45)=A$4,1,0)</f>
        <v>#N/A</v>
      </c>
      <c r="HD45" s="6" t="e">
        <f t="array" ref="HD45">IF(LOOKUP(REPT("Z",255),IF(B45:GW45&lt;&gt;"",B45:GW45),B45:GW45)=A$5,1,0)</f>
        <v>#N/A</v>
      </c>
      <c r="HE45" s="6" t="e">
        <f t="array" ref="HE45">IF(LOOKUP(REPT("Z",255),IF(B45:GW45&lt;&gt;"",B45:GW45),B45:GW45)=A$6,1,0)</f>
        <v>#N/A</v>
      </c>
      <c r="HF45" s="6" t="e">
        <f t="array" ref="HF45">IF(LOOKUP(REPT("Z",255),IF(B45:GW45&lt;&gt;"",B45:GW45),B45:GW45)=A$7,1,0)</f>
        <v>#N/A</v>
      </c>
      <c r="HG45" s="5">
        <f>COUNTIF(Table434[[#This Row],[Path]:[Column203]],A$2)</f>
        <v>0</v>
      </c>
      <c r="HH45" s="5">
        <f>COUNTIF(Table434[[#This Row],[Path]:[Column203]],A$3)</f>
        <v>0</v>
      </c>
      <c r="HI45" s="5">
        <f>COUNTIF(Table434[[#This Row],[Path]:[Column203]],A$4)</f>
        <v>0</v>
      </c>
      <c r="HJ45" s="5">
        <f>COUNTIF(Table434[[#This Row],[Path]:[Column203]],A$5)</f>
        <v>0</v>
      </c>
      <c r="HK45" s="5">
        <f>COUNTIF(Table434[[#This Row],[Path]:[Column203]],A$6)</f>
        <v>0</v>
      </c>
      <c r="HL45" s="5">
        <f>COUNTIF(Table434[[#This Row],[Path]:[Column203]],A$7)</f>
        <v>0</v>
      </c>
      <c r="HM45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45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45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45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45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45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45" s="4" t="e">
        <f>Table434[[#This Row],[IncrementalOrganic Attribution Ratio]]*Table434[[#This Row],[Total Revenue]]</f>
        <v>#VALUE!</v>
      </c>
      <c r="HT45" s="4" t="e">
        <f>Table434[[#This Row],[BrandIntention Attribution Ratio]]*Table434[[#This Row],[Total Revenue]]</f>
        <v>#VALUE!</v>
      </c>
      <c r="HU45" s="4" t="e">
        <f>Table434[[#This Row],[Incrementalcpc Attribution Ratio]]*Table434[[#This Row],[Total Revenue]]</f>
        <v>#VALUE!</v>
      </c>
      <c r="HV45" s="4" t="e">
        <f>Table434[[#This Row],[Feeds Attribution Ratio]]*Table434[[#This Row],[Total Revenue]]</f>
        <v>#VALUE!</v>
      </c>
      <c r="HW45" s="4" t="e">
        <f>Table434[[#This Row],[Referrals Attribution Ratio]]*Table434[[#This Row],[Total Revenue]]</f>
        <v>#VALUE!</v>
      </c>
      <c r="HX45" s="4" t="e">
        <f>Table434[[#This Row],[Social Attribution Ratio]]*Table434[[#This Row],[Total Revenue]]</f>
        <v>#VALUE!</v>
      </c>
      <c r="HY45" s="18">
        <f>SUM(Table434[[#This Row],[IncrementalOrganic Attribution Ratio]:[Social Attribution Ratio]])</f>
        <v>0</v>
      </c>
    </row>
    <row r="46" spans="2:233" x14ac:dyDescent="0.25">
      <c r="B46" t="str">
        <f>IF(Table4[[#This Row],[Path]]=0,"",Table4[Path])</f>
        <v/>
      </c>
      <c r="C46" t="str">
        <f>IF(Table4[[#This Row],[Column1]]=0,"",Table4[Column1])</f>
        <v/>
      </c>
      <c r="D46" t="str">
        <f>IF(Table4[[#This Row],[Column2]]=0,"",Table4[Column2])</f>
        <v/>
      </c>
      <c r="E46" t="str">
        <f>IF(Table4[[#This Row],[Column3]]=0,"",Table4[Column3])</f>
        <v/>
      </c>
      <c r="F46" t="str">
        <f>IF(Table4[[#This Row],[Column4]]=0,"",Table4[Column4])</f>
        <v/>
      </c>
      <c r="G46" t="str">
        <f>IF(Table4[[#This Row],[Column5]]=0,"",Table4[Column5])</f>
        <v/>
      </c>
      <c r="H46" t="str">
        <f>IF(Table4[[#This Row],[Column6]]=0,"",Table4[Column6])</f>
        <v/>
      </c>
      <c r="I46" t="str">
        <f>IF(Table4[[#This Row],[Column7]]=0,"",Table4[Column7])</f>
        <v/>
      </c>
      <c r="J46" t="str">
        <f>IF(Table4[[#This Row],[Column8]]=0,"",Table4[Column8])</f>
        <v/>
      </c>
      <c r="K46" t="str">
        <f>IF(Table4[[#This Row],[Column9]]=0,"",Table4[Column9])</f>
        <v/>
      </c>
      <c r="L46" t="str">
        <f>IF(Table4[[#This Row],[Column10]]=0,"",Table4[Column10])</f>
        <v/>
      </c>
      <c r="M46" t="str">
        <f>IF(Table4[[#This Row],[Column11]]=0,"",Table4[Column11])</f>
        <v/>
      </c>
      <c r="N46" t="str">
        <f>IF(Table4[[#This Row],[Column12]]=0,"",Table4[Column12])</f>
        <v/>
      </c>
      <c r="O46" t="str">
        <f>IF(Table4[[#This Row],[Column13]]=0,"",Table4[Column13])</f>
        <v/>
      </c>
      <c r="P46" t="str">
        <f>IF(Table4[[#This Row],[Column14]]=0,"",Table4[Column14])</f>
        <v/>
      </c>
      <c r="Q46" t="str">
        <f>IF(Table4[[#This Row],[Column15]]=0,"",Table4[Column15])</f>
        <v/>
      </c>
      <c r="R46" t="str">
        <f>IF(Table4[[#This Row],[Column16]]=0,"",Table4[Column16])</f>
        <v/>
      </c>
      <c r="S46" t="str">
        <f>IF(Table4[[#This Row],[Column17]]=0,"",Table4[Column17])</f>
        <v/>
      </c>
      <c r="T46" t="str">
        <f>IF(Table4[[#This Row],[Column18]]=0,"",Table4[Column18])</f>
        <v/>
      </c>
      <c r="U46" t="str">
        <f>IF(Table4[[#This Row],[Column19]]=0,"",Table4[Column19])</f>
        <v/>
      </c>
      <c r="V46" t="str">
        <f>IF(Table4[[#This Row],[Column20]]=0,"",Table4[Column20])</f>
        <v/>
      </c>
      <c r="W46" t="str">
        <f>IF(Table4[[#This Row],[Column21]]=0,"",Table4[Column21])</f>
        <v/>
      </c>
      <c r="X46" t="str">
        <f>IF(Table4[[#This Row],[Column22]]=0,"",Table4[Column22])</f>
        <v/>
      </c>
      <c r="Y46" t="str">
        <f>IF(Table4[[#This Row],[Column23]]=0,"",Table4[Column23])</f>
        <v/>
      </c>
      <c r="Z46" t="str">
        <f>IF(Table4[[#This Row],[Column24]]=0,"",Table4[Column24])</f>
        <v/>
      </c>
      <c r="AA46" t="str">
        <f>IF(Table4[[#This Row],[Column25]]=0,"",Table4[Column25])</f>
        <v/>
      </c>
      <c r="AB46" t="str">
        <f>IF(Table4[[#This Row],[Column26]]=0,"",Table4[Column26])</f>
        <v/>
      </c>
      <c r="AC46" t="str">
        <f>IF(Table4[[#This Row],[Column27]]=0,"",Table4[Column27])</f>
        <v/>
      </c>
      <c r="AD46" t="str">
        <f>IF(Table4[[#This Row],[Column28]]=0,"",Table4[Column28])</f>
        <v/>
      </c>
      <c r="AE46" t="str">
        <f>IF(Table4[[#This Row],[Column29]]=0,"",Table4[Column29])</f>
        <v/>
      </c>
      <c r="AF46" t="str">
        <f>IF(Table4[[#This Row],[Column30]]=0,"",Table4[Column30])</f>
        <v/>
      </c>
      <c r="AG46" t="str">
        <f>IF(Table4[[#This Row],[Column31]]=0,"",Table4[Column31])</f>
        <v/>
      </c>
      <c r="AH46" t="str">
        <f>IF(Table4[[#This Row],[Column32]]=0,"",Table4[Column32])</f>
        <v/>
      </c>
      <c r="AI46" t="str">
        <f>IF(Table4[[#This Row],[Column33]]=0,"",Table4[Column33])</f>
        <v/>
      </c>
      <c r="AJ46" t="str">
        <f>IF(Table4[[#This Row],[Column34]]=0,"",Table4[Column34])</f>
        <v/>
      </c>
      <c r="AK46" t="str">
        <f>IF(Table4[[#This Row],[Column35]]=0,"",Table4[Column35])</f>
        <v/>
      </c>
      <c r="AL46" t="str">
        <f>IF(Table4[[#This Row],[Column36]]=0,"",Table4[Column36])</f>
        <v/>
      </c>
      <c r="AM46" t="str">
        <f>IF(Table4[[#This Row],[Column37]]=0,"",Table4[Column37])</f>
        <v/>
      </c>
      <c r="AN46" t="str">
        <f>IF(Table4[[#This Row],[Column38]]=0,"",Table4[Column38])</f>
        <v/>
      </c>
      <c r="AO46" t="str">
        <f>IF(Table4[[#This Row],[Column39]]=0,"",Table4[Column39])</f>
        <v/>
      </c>
      <c r="AP46" t="str">
        <f>IF(Table4[[#This Row],[Column40]]=0,"",Table4[Column40])</f>
        <v/>
      </c>
      <c r="AQ46" t="str">
        <f>IF(Table4[[#This Row],[Column41]]=0,"",Table4[Column41])</f>
        <v/>
      </c>
      <c r="AR46" t="str">
        <f>IF(Table4[[#This Row],[Column42]]=0,"",Table4[Column42])</f>
        <v/>
      </c>
      <c r="AS46" t="str">
        <f>IF(Table4[[#This Row],[Column43]]=0,"",Table4[Column43])</f>
        <v/>
      </c>
      <c r="AT46" t="str">
        <f>IF(Table4[[#This Row],[Column44]]=0,"",Table4[Column44])</f>
        <v/>
      </c>
      <c r="AU46" t="str">
        <f>IF(Table4[[#This Row],[Column45]]=0,"",Table4[Column45])</f>
        <v/>
      </c>
      <c r="AV46" t="str">
        <f>IF(Table4[[#This Row],[Column46]]=0,"",Table4[Column46])</f>
        <v/>
      </c>
      <c r="AW46" t="str">
        <f>IF(Table4[[#This Row],[Column47]]=0,"",Table4[Column47])</f>
        <v/>
      </c>
      <c r="AX46" t="str">
        <f>IF(Table4[[#This Row],[Column48]]=0,"",Table4[Column48])</f>
        <v/>
      </c>
      <c r="AY46" t="str">
        <f>IF(Table4[[#This Row],[Column49]]=0,"",Table4[Column49])</f>
        <v/>
      </c>
      <c r="AZ46" t="str">
        <f>IF(Table4[[#This Row],[Column50]]=0,"",Table4[Column50])</f>
        <v/>
      </c>
      <c r="BA46" t="str">
        <f>IF(Table4[[#This Row],[Column51]]=0,"",Table4[Column51])</f>
        <v/>
      </c>
      <c r="BB46" t="str">
        <f>IF(Table4[[#This Row],[Column52]]=0,"",Table4[Column52])</f>
        <v/>
      </c>
      <c r="BC46" t="str">
        <f>IF(Table4[[#This Row],[Column53]]=0,"",Table4[Column53])</f>
        <v/>
      </c>
      <c r="BD46" t="str">
        <f>IF(Table4[[#This Row],[Column54]]=0,"",Table4[Column54])</f>
        <v/>
      </c>
      <c r="BE46" t="str">
        <f>IF(Table4[[#This Row],[Column55]]=0,"",Table4[Column55])</f>
        <v/>
      </c>
      <c r="BF46" t="str">
        <f>IF(Table4[[#This Row],[Column56]]=0,"",Table4[Column56])</f>
        <v/>
      </c>
      <c r="BG46" t="str">
        <f>IF(Table4[[#This Row],[Column57]]=0,"",Table4[Column57])</f>
        <v/>
      </c>
      <c r="BH46" t="str">
        <f>IF(Table4[[#This Row],[Column58]]=0,"",Table4[Column58])</f>
        <v/>
      </c>
      <c r="BI46" t="str">
        <f>IF(Table4[[#This Row],[Column59]]=0,"",Table4[Column59])</f>
        <v/>
      </c>
      <c r="BJ46" t="str">
        <f>IF(Table4[[#This Row],[Column60]]=0,"",Table4[Column60])</f>
        <v/>
      </c>
      <c r="BK46" t="str">
        <f>IF(Table4[[#This Row],[Column61]]=0,"",Table4[Column61])</f>
        <v/>
      </c>
      <c r="BL46" t="str">
        <f>IF(Table4[[#This Row],[Column62]]=0,"",Table4[Column62])</f>
        <v/>
      </c>
      <c r="BM46" t="str">
        <f>IF(Table4[[#This Row],[Column63]]=0,"",Table4[Column63])</f>
        <v/>
      </c>
      <c r="BN46" t="str">
        <f>IF(Table4[[#This Row],[Column64]]=0,"",Table4[Column64])</f>
        <v/>
      </c>
      <c r="BO46" t="str">
        <f>IF(Table4[[#This Row],[Column65]]=0,"",Table4[Column65])</f>
        <v/>
      </c>
      <c r="BP46" t="str">
        <f>IF(Table4[[#This Row],[Column66]]=0,"",Table4[Column66])</f>
        <v/>
      </c>
      <c r="BQ46" t="str">
        <f>IF(Table4[[#This Row],[Column67]]=0,"",Table4[Column67])</f>
        <v/>
      </c>
      <c r="BR46" t="str">
        <f>IF(Table4[[#This Row],[Column68]]=0,"",Table4[Column68])</f>
        <v/>
      </c>
      <c r="BS46" t="str">
        <f>IF(Table4[[#This Row],[Column69]]=0,"",Table4[Column69])</f>
        <v/>
      </c>
      <c r="BT46" t="str">
        <f>IF(Table4[[#This Row],[Column70]]=0,"",Table4[Column70])</f>
        <v/>
      </c>
      <c r="BU46" t="str">
        <f>IF(Table4[[#This Row],[Column71]]=0,"",Table4[Column71])</f>
        <v/>
      </c>
      <c r="BV46" t="str">
        <f>IF(Table4[[#This Row],[Column72]]=0,"",Table4[Column72])</f>
        <v/>
      </c>
      <c r="BW46" t="str">
        <f>IF(Table4[[#This Row],[Column73]]=0,"",Table4[Column73])</f>
        <v/>
      </c>
      <c r="BX46" t="str">
        <f>IF(Table4[[#This Row],[Column74]]=0,"",Table4[Column74])</f>
        <v/>
      </c>
      <c r="BY46" t="str">
        <f>IF(Table4[[#This Row],[Column75]]=0,"",Table4[Column75])</f>
        <v/>
      </c>
      <c r="BZ46" t="str">
        <f>IF(Table4[[#This Row],[Column76]]=0,"",Table4[Column76])</f>
        <v/>
      </c>
      <c r="CA46" t="str">
        <f>IF(Table4[[#This Row],[Column77]]=0,"",Table4[Column77])</f>
        <v/>
      </c>
      <c r="CB46" t="str">
        <f>IF(Table4[[#This Row],[Column78]]=0,"",Table4[Column78])</f>
        <v/>
      </c>
      <c r="CC46" t="str">
        <f>IF(Table4[[#This Row],[Column79]]=0,"",Table4[Column79])</f>
        <v/>
      </c>
      <c r="CD46" t="str">
        <f>IF(Table4[[#This Row],[Column80]]=0,"",Table4[Column80])</f>
        <v/>
      </c>
      <c r="CE46" t="str">
        <f>IF(Table4[[#This Row],[Column81]]=0,"",Table4[Column81])</f>
        <v/>
      </c>
      <c r="CF46" t="str">
        <f>IF(Table4[[#This Row],[Column82]]=0,"",Table4[Column82])</f>
        <v/>
      </c>
      <c r="CG46" t="str">
        <f>IF(Table4[[#This Row],[Column83]]=0,"",Table4[Column83])</f>
        <v/>
      </c>
      <c r="CH46" t="str">
        <f>IF(Table4[[#This Row],[Column84]]=0,"",Table4[Column84])</f>
        <v/>
      </c>
      <c r="CI46" t="str">
        <f>IF(Table4[[#This Row],[Column85]]=0,"",Table4[Column85])</f>
        <v/>
      </c>
      <c r="CJ46" t="str">
        <f>IF(Table4[[#This Row],[Column86]]=0,"",Table4[Column86])</f>
        <v/>
      </c>
      <c r="CK46" t="str">
        <f>IF(Table4[[#This Row],[Column87]]=0,"",Table4[Column87])</f>
        <v/>
      </c>
      <c r="CL46" t="str">
        <f>IF(Table4[[#This Row],[Column88]]=0,"",Table4[Column88])</f>
        <v/>
      </c>
      <c r="CM46" t="str">
        <f>IF(Table4[[#This Row],[Column89]]=0,"",Table4[Column89])</f>
        <v/>
      </c>
      <c r="CN46" t="str">
        <f>IF(Table4[[#This Row],[Column90]]=0,"",Table4[Column90])</f>
        <v/>
      </c>
      <c r="CO46" t="str">
        <f>IF(Table4[[#This Row],[Column91]]=0,"",Table4[Column91])</f>
        <v/>
      </c>
      <c r="CP46" t="str">
        <f>IF(Table4[[#This Row],[Column92]]=0,"",Table4[Column92])</f>
        <v/>
      </c>
      <c r="CQ46" t="str">
        <f>IF(Table4[[#This Row],[Column93]]=0,"",Table4[Column93])</f>
        <v/>
      </c>
      <c r="CR46" t="str">
        <f>IF(Table4[[#This Row],[Column94]]=0,"",Table4[Column94])</f>
        <v/>
      </c>
      <c r="CS46" t="str">
        <f>IF(Table4[[#This Row],[Column95]]=0,"",Table4[Column95])</f>
        <v/>
      </c>
      <c r="CT46" t="str">
        <f>IF(Table4[[#This Row],[Column96]]=0,"",Table4[Column96])</f>
        <v/>
      </c>
      <c r="CU46" t="str">
        <f>IF(Table4[[#This Row],[Column97]]=0,"",Table4[Column97])</f>
        <v/>
      </c>
      <c r="CV46" t="str">
        <f>IF(Table4[[#This Row],[Column98]]=0,"",Table4[Column98])</f>
        <v/>
      </c>
      <c r="CW46" t="str">
        <f>IF(Table4[[#This Row],[Column99]]=0,"",Table4[Column99])</f>
        <v/>
      </c>
      <c r="CX46" t="str">
        <f>IF(Table4[[#This Row],[Column100]]=0,"",Table4[Column100])</f>
        <v/>
      </c>
      <c r="CY46" t="str">
        <f>IF(Table4[[#This Row],[Column101]]=0,"",Table4[Column101])</f>
        <v/>
      </c>
      <c r="CZ46" t="str">
        <f>IF(Table4[[#This Row],[Column102]]=0,"",Table4[Column102])</f>
        <v/>
      </c>
      <c r="DA46" t="str">
        <f>IF(Table4[[#This Row],[Column103]]=0,"",Table4[Column103])</f>
        <v/>
      </c>
      <c r="DB46" t="str">
        <f>IF(Table4[[#This Row],[Column104]]=0,"",Table4[Column104])</f>
        <v/>
      </c>
      <c r="DC46" t="str">
        <f>IF(Table4[[#This Row],[Column105]]=0,"",Table4[Column105])</f>
        <v/>
      </c>
      <c r="DD46" t="str">
        <f>IF(Table4[[#This Row],[Column106]]=0,"",Table4[Column106])</f>
        <v/>
      </c>
      <c r="DE46" t="str">
        <f>IF(Table4[[#This Row],[Column107]]=0,"",Table4[Column107])</f>
        <v/>
      </c>
      <c r="DF46" t="str">
        <f>IF(Table4[[#This Row],[Column108]]=0,"",Table4[Column108])</f>
        <v/>
      </c>
      <c r="DG46" t="str">
        <f>IF(Table4[[#This Row],[Column109]]=0,"",Table4[Column109])</f>
        <v/>
      </c>
      <c r="DH46" t="str">
        <f>IF(Table4[[#This Row],[Column110]]=0,"",Table4[Column110])</f>
        <v/>
      </c>
      <c r="DI46" t="str">
        <f>IF(Table4[[#This Row],[Column111]]=0,"",Table4[Column111])</f>
        <v/>
      </c>
      <c r="DJ46" t="str">
        <f>IF(Table4[[#This Row],[Column112]]=0,"",Table4[Column112])</f>
        <v/>
      </c>
      <c r="DK46" t="str">
        <f>IF(Table4[[#This Row],[Column113]]=0,"",Table4[Column113])</f>
        <v/>
      </c>
      <c r="DL46" t="str">
        <f>IF(Table4[[#This Row],[Column114]]=0,"",Table4[Column114])</f>
        <v/>
      </c>
      <c r="DM46" t="str">
        <f>IF(Table4[[#This Row],[Column115]]=0,"",Table4[Column115])</f>
        <v/>
      </c>
      <c r="DN46" t="str">
        <f>IF(Table4[[#This Row],[Column116]]=0,"",Table4[Column116])</f>
        <v/>
      </c>
      <c r="DO46" t="str">
        <f>IF(Table4[[#This Row],[Column117]]=0,"",Table4[Column117])</f>
        <v/>
      </c>
      <c r="DP46" t="str">
        <f>IF(Table4[[#This Row],[Column118]]=0,"",Table4[Column118])</f>
        <v/>
      </c>
      <c r="DQ46" t="str">
        <f>IF(Table4[[#This Row],[Column119]]=0,"",Table4[Column119])</f>
        <v/>
      </c>
      <c r="DR46" t="str">
        <f>IF(Table4[[#This Row],[Column120]]=0,"",Table4[Column120])</f>
        <v/>
      </c>
      <c r="DS46" t="str">
        <f>IF(Table4[[#This Row],[Column121]]=0,"",Table4[Column121])</f>
        <v/>
      </c>
      <c r="DT46" t="str">
        <f>IF(Table4[[#This Row],[Column122]]=0,"",Table4[Column122])</f>
        <v/>
      </c>
      <c r="DU46" t="str">
        <f>IF(Table4[[#This Row],[Column123]]=0,"",Table4[Column123])</f>
        <v/>
      </c>
      <c r="DV46" t="str">
        <f>IF(Table4[[#This Row],[Column124]]=0,"",Table4[Column124])</f>
        <v/>
      </c>
      <c r="DW46" t="str">
        <f>IF(Table4[[#This Row],[Column125]]=0,"",Table4[Column125])</f>
        <v/>
      </c>
      <c r="DX46" t="str">
        <f>IF(Table4[[#This Row],[Column126]]=0,"",Table4[Column126])</f>
        <v/>
      </c>
      <c r="DY46" t="str">
        <f>IF(Table4[[#This Row],[Column127]]=0,"",Table4[Column127])</f>
        <v/>
      </c>
      <c r="DZ46" t="str">
        <f>IF(Table4[[#This Row],[Column128]]=0,"",Table4[Column128])</f>
        <v/>
      </c>
      <c r="EA46" t="str">
        <f>IF(Table4[[#This Row],[Column129]]=0,"",Table4[Column129])</f>
        <v/>
      </c>
      <c r="EB46" t="str">
        <f>IF(Table4[[#This Row],[Column130]]=0,"",Table4[Column130])</f>
        <v/>
      </c>
      <c r="EC46" t="str">
        <f>IF(Table4[[#This Row],[Column131]]=0,"",Table4[Column131])</f>
        <v/>
      </c>
      <c r="ED46" t="str">
        <f>IF(Table4[[#This Row],[Column132]]=0,"",Table4[Column132])</f>
        <v/>
      </c>
      <c r="EE46" t="str">
        <f>IF(Table4[[#This Row],[Column133]]=0,"",Table4[Column133])</f>
        <v/>
      </c>
      <c r="EF46" t="str">
        <f>IF(Table4[[#This Row],[Column134]]=0,"",Table4[Column134])</f>
        <v/>
      </c>
      <c r="EG46" t="str">
        <f>IF(Table4[[#This Row],[Column135]]=0,"",Table4[Column135])</f>
        <v/>
      </c>
      <c r="EH46" t="str">
        <f>IF(Table4[[#This Row],[Column136]]=0,"",Table4[Column136])</f>
        <v/>
      </c>
      <c r="EI46" t="str">
        <f>IF(Table4[[#This Row],[Column137]]=0,"",Table4[Column137])</f>
        <v/>
      </c>
      <c r="EJ46" t="str">
        <f>IF(Table4[[#This Row],[Column138]]=0,"",Table4[Column138])</f>
        <v/>
      </c>
      <c r="EK46" t="str">
        <f>IF(Table4[[#This Row],[Column139]]=0,"",Table4[Column139])</f>
        <v/>
      </c>
      <c r="EL46" t="str">
        <f>IF(Table4[[#This Row],[Column140]]=0,"",Table4[Column140])</f>
        <v/>
      </c>
      <c r="EM46" t="str">
        <f>IF(Table4[[#This Row],[Column141]]=0,"",Table4[Column141])</f>
        <v/>
      </c>
      <c r="EN46" t="str">
        <f>IF(Table4[[#This Row],[Column142]]=0,"",Table4[Column142])</f>
        <v/>
      </c>
      <c r="EO46" t="str">
        <f>IF(Table4[[#This Row],[Column143]]=0,"",Table4[Column143])</f>
        <v/>
      </c>
      <c r="EP46" t="str">
        <f>IF(Table4[[#This Row],[Column144]]=0,"",Table4[Column144])</f>
        <v/>
      </c>
      <c r="EQ46" t="str">
        <f>IF(Table4[[#This Row],[Column145]]=0,"",Table4[Column145])</f>
        <v/>
      </c>
      <c r="ER46" t="str">
        <f>IF(Table4[[#This Row],[Column146]]=0,"",Table4[Column146])</f>
        <v/>
      </c>
      <c r="ES46" t="str">
        <f>IF(Table4[[#This Row],[Column147]]=0,"",Table4[Column147])</f>
        <v/>
      </c>
      <c r="ET46" t="str">
        <f>IF(Table4[[#This Row],[Column148]]=0,"",Table4[Column148])</f>
        <v/>
      </c>
      <c r="EU46" t="str">
        <f>IF(Table4[[#This Row],[Column149]]=0,"",Table4[Column149])</f>
        <v/>
      </c>
      <c r="EV46" t="str">
        <f>IF(Table4[[#This Row],[Column150]]=0,"",Table4[Column150])</f>
        <v/>
      </c>
      <c r="EW46" t="str">
        <f>IF(Table4[[#This Row],[Column151]]=0,"",Table4[Column151])</f>
        <v/>
      </c>
      <c r="EX46" t="str">
        <f>IF(Table4[[#This Row],[Column152]]=0,"",Table4[Column152])</f>
        <v/>
      </c>
      <c r="EY46" t="str">
        <f>IF(Table4[[#This Row],[Column153]]=0,"",Table4[Column153])</f>
        <v/>
      </c>
      <c r="EZ46" t="str">
        <f>IF(Table4[[#This Row],[Column154]]=0,"",Table4[Column154])</f>
        <v/>
      </c>
      <c r="FA46" t="str">
        <f>IF(Table4[[#This Row],[Column155]]=0,"",Table4[Column155])</f>
        <v/>
      </c>
      <c r="FB46" t="str">
        <f>IF(Table4[[#This Row],[Column156]]=0,"",Table4[Column156])</f>
        <v/>
      </c>
      <c r="FC46" t="str">
        <f>IF(Table4[[#This Row],[Column157]]=0,"",Table4[Column157])</f>
        <v/>
      </c>
      <c r="FD46" t="str">
        <f>IF(Table4[[#This Row],[Column158]]=0,"",Table4[Column158])</f>
        <v/>
      </c>
      <c r="FE46" t="str">
        <f>IF(Table4[[#This Row],[Column159]]=0,"",Table4[Column159])</f>
        <v/>
      </c>
      <c r="FF46" t="str">
        <f>IF(Table4[[#This Row],[Column160]]=0,"",Table4[Column160])</f>
        <v/>
      </c>
      <c r="FG46" t="str">
        <f>IF(Table4[[#This Row],[Column161]]=0,"",Table4[Column161])</f>
        <v/>
      </c>
      <c r="FH46" t="str">
        <f>IF(Table4[[#This Row],[Column162]]=0,"",Table4[Column162])</f>
        <v/>
      </c>
      <c r="FI46" t="str">
        <f>IF(Table4[[#This Row],[Column163]]=0,"",Table4[Column163])</f>
        <v/>
      </c>
      <c r="FJ46" t="str">
        <f>IF(Table4[[#This Row],[Column164]]=0,"",Table4[Column164])</f>
        <v/>
      </c>
      <c r="FK46" t="str">
        <f>IF(Table4[[#This Row],[Column165]]=0,"",Table4[Column165])</f>
        <v/>
      </c>
      <c r="FL46" t="str">
        <f>IF(Table4[[#This Row],[Column166]]=0,"",Table4[Column166])</f>
        <v/>
      </c>
      <c r="FM46" t="str">
        <f>IF(Table4[[#This Row],[Column167]]=0,"",Table4[Column167])</f>
        <v/>
      </c>
      <c r="FN46" t="str">
        <f>IF(Table4[[#This Row],[Column168]]=0,"",Table4[Column168])</f>
        <v/>
      </c>
      <c r="FO46" t="str">
        <f>IF(Table4[[#This Row],[Column169]]=0,"",Table4[Column169])</f>
        <v/>
      </c>
      <c r="FP46" t="str">
        <f>IF(Table4[[#This Row],[Column170]]=0,"",Table4[Column170])</f>
        <v/>
      </c>
      <c r="FQ46" t="str">
        <f>IF(Table4[[#This Row],[Column171]]=0,"",Table4[Column171])</f>
        <v/>
      </c>
      <c r="FR46" t="str">
        <f>IF(Table4[[#This Row],[Column172]]=0,"",Table4[Column172])</f>
        <v/>
      </c>
      <c r="FS46" t="str">
        <f>IF(Table4[[#This Row],[Column173]]=0,"",Table4[Column173])</f>
        <v/>
      </c>
      <c r="FT46" t="str">
        <f>IF(Table4[[#This Row],[Column174]]=0,"",Table4[Column174])</f>
        <v/>
      </c>
      <c r="FU46" t="str">
        <f>IF(Table4[[#This Row],[Column175]]=0,"",Table4[Column175])</f>
        <v/>
      </c>
      <c r="FV46" t="str">
        <f>IF(Table4[[#This Row],[Column176]]=0,"",Table4[Column176])</f>
        <v/>
      </c>
      <c r="FW46" t="str">
        <f>IF(Table4[[#This Row],[Column177]]=0,"",Table4[Column177])</f>
        <v/>
      </c>
      <c r="FX46" t="str">
        <f>IF(Table4[[#This Row],[Column178]]=0,"",Table4[Column178])</f>
        <v/>
      </c>
      <c r="FY46" t="str">
        <f>IF(Table4[[#This Row],[Column179]]=0,"",Table4[Column179])</f>
        <v/>
      </c>
      <c r="FZ46" t="str">
        <f>IF(Table4[[#This Row],[Column180]]=0,"",Table4[Column180])</f>
        <v/>
      </c>
      <c r="GA46" t="str">
        <f>IF(Table4[[#This Row],[Column181]]=0,"",Table4[Column181])</f>
        <v/>
      </c>
      <c r="GB46" t="str">
        <f>IF(Table4[[#This Row],[Column182]]=0,"",Table4[Column182])</f>
        <v/>
      </c>
      <c r="GC46" t="str">
        <f>IF(Table4[[#This Row],[Column183]]=0,"",Table4[Column183])</f>
        <v/>
      </c>
      <c r="GD46" t="str">
        <f>IF(Table4[[#This Row],[Column184]]=0,"",Table4[Column184])</f>
        <v/>
      </c>
      <c r="GE46" t="str">
        <f>IF(Table4[[#This Row],[Column185]]=0,"",Table4[Column185])</f>
        <v/>
      </c>
      <c r="GF46" t="str">
        <f>IF(Table4[[#This Row],[Column186]]=0,"",Table4[Column186])</f>
        <v/>
      </c>
      <c r="GG46" t="str">
        <f>IF(Table4[[#This Row],[Column187]]=0,"",Table4[Column187])</f>
        <v/>
      </c>
      <c r="GH46" t="str">
        <f>IF(Table4[[#This Row],[Column188]]=0,"",Table4[Column188])</f>
        <v/>
      </c>
      <c r="GI46" t="str">
        <f>IF(Table4[[#This Row],[Column189]]=0,"",Table4[Column189])</f>
        <v/>
      </c>
      <c r="GJ46" t="str">
        <f>IF(Table4[[#This Row],[Column190]]=0,"",Table4[Column190])</f>
        <v/>
      </c>
      <c r="GK46" t="str">
        <f>IF(Table4[[#This Row],[Column191]]=0,"",Table4[Column191])</f>
        <v/>
      </c>
      <c r="GL46" t="str">
        <f>IF(Table4[[#This Row],[Column192]]=0,"",Table4[Column192])</f>
        <v/>
      </c>
      <c r="GM46" t="str">
        <f>IF(Table4[[#This Row],[Column193]]=0,"",Table4[Column193])</f>
        <v/>
      </c>
      <c r="GN46" t="str">
        <f>IF(Table4[[#This Row],[Column194]]=0,"",Table4[Column194])</f>
        <v/>
      </c>
      <c r="GO46" t="str">
        <f>IF(Table4[[#This Row],[Column195]]=0,"",Table4[Column195])</f>
        <v/>
      </c>
      <c r="GP46" t="str">
        <f>IF(Table4[[#This Row],[Column196]]=0,"",Table4[Column196])</f>
        <v/>
      </c>
      <c r="GQ46" t="str">
        <f>IF(Table4[[#This Row],[Column197]]=0,"",Table4[Column197])</f>
        <v/>
      </c>
      <c r="GR46" t="str">
        <f>IF(Table4[[#This Row],[Column198]]=0,"",Table4[Column198])</f>
        <v/>
      </c>
      <c r="GS46" t="str">
        <f>IF(Table4[[#This Row],[Column199]]=0,"",Table4[Column199])</f>
        <v/>
      </c>
      <c r="GT46" t="str">
        <f>IF(Table4[[#This Row],[Column200]]=0,"",Table4[Column200])</f>
        <v/>
      </c>
      <c r="GU46" t="str">
        <f>IF(Table4[[#This Row],[Column201]]=0,"",Table4[Column201])</f>
        <v/>
      </c>
      <c r="GV46" t="str">
        <f>IF(Table4[[#This Row],[Column202]]=0,"",Table4[Column202])</f>
        <v/>
      </c>
      <c r="GW46" t="str">
        <f>IF(Table4[[#This Row],[Column203]]=0,"",Table4[Column203])</f>
        <v/>
      </c>
      <c r="GX46" t="str">
        <f>IF(Table4[[#This Row],[Conversions]]=0,"",Table4[Conversions])</f>
        <v/>
      </c>
      <c r="GY46" s="2" t="e">
        <f>Table434[[#This Row],[Conversions]]*B$2</f>
        <v>#VALUE!</v>
      </c>
      <c r="GZ46" s="6">
        <f>SUM(COUNTIF(Table434[[#This Row],[Path]:[Column203]],{"*e*","social"}))</f>
        <v>0</v>
      </c>
      <c r="HA46" s="6" t="e">
        <f t="array" ref="HA46">IF(LOOKUP(REPT("Z",255),IF(B46:GW46&lt;&gt;"",B46:GW46),B46:GW46)=A$2,1,0)</f>
        <v>#N/A</v>
      </c>
      <c r="HB46" s="6" t="e">
        <f t="array" ref="HB46">IF(LOOKUP(REPT("Z",255),IF(B46:GW46&lt;&gt;"",B46:GW46),B46:GW46)=A$3,1,0)</f>
        <v>#N/A</v>
      </c>
      <c r="HC46" s="6" t="e">
        <f t="array" ref="HC46">IF(LOOKUP(REPT("Z",255),IF(B46:GW46&lt;&gt;"",B46:GW46),B46:GW46)=A$4,1,0)</f>
        <v>#N/A</v>
      </c>
      <c r="HD46" s="6" t="e">
        <f t="array" ref="HD46">IF(LOOKUP(REPT("Z",255),IF(B46:GW46&lt;&gt;"",B46:GW46),B46:GW46)=A$5,1,0)</f>
        <v>#N/A</v>
      </c>
      <c r="HE46" s="6" t="e">
        <f t="array" ref="HE46">IF(LOOKUP(REPT("Z",255),IF(B46:GW46&lt;&gt;"",B46:GW46),B46:GW46)=A$6,1,0)</f>
        <v>#N/A</v>
      </c>
      <c r="HF46" s="6" t="e">
        <f t="array" ref="HF46">IF(LOOKUP(REPT("Z",255),IF(B46:GW46&lt;&gt;"",B46:GW46),B46:GW46)=A$7,1,0)</f>
        <v>#N/A</v>
      </c>
      <c r="HG46" s="5">
        <f>COUNTIF(Table434[[#This Row],[Path]:[Column203]],A$2)</f>
        <v>0</v>
      </c>
      <c r="HH46" s="5">
        <f>COUNTIF(Table434[[#This Row],[Path]:[Column203]],A$3)</f>
        <v>0</v>
      </c>
      <c r="HI46" s="5">
        <f>COUNTIF(Table434[[#This Row],[Path]:[Column203]],A$4)</f>
        <v>0</v>
      </c>
      <c r="HJ46" s="5">
        <f>COUNTIF(Table434[[#This Row],[Path]:[Column203]],A$5)</f>
        <v>0</v>
      </c>
      <c r="HK46" s="5">
        <f>COUNTIF(Table434[[#This Row],[Path]:[Column203]],A$6)</f>
        <v>0</v>
      </c>
      <c r="HL46" s="5">
        <f>COUNTIF(Table434[[#This Row],[Path]:[Column203]],A$7)</f>
        <v>0</v>
      </c>
      <c r="HM46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46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46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46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46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46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46" s="4" t="e">
        <f>Table434[[#This Row],[IncrementalOrganic Attribution Ratio]]*Table434[[#This Row],[Total Revenue]]</f>
        <v>#VALUE!</v>
      </c>
      <c r="HT46" s="4" t="e">
        <f>Table434[[#This Row],[BrandIntention Attribution Ratio]]*Table434[[#This Row],[Total Revenue]]</f>
        <v>#VALUE!</v>
      </c>
      <c r="HU46" s="4" t="e">
        <f>Table434[[#This Row],[Incrementalcpc Attribution Ratio]]*Table434[[#This Row],[Total Revenue]]</f>
        <v>#VALUE!</v>
      </c>
      <c r="HV46" s="4" t="e">
        <f>Table434[[#This Row],[Feeds Attribution Ratio]]*Table434[[#This Row],[Total Revenue]]</f>
        <v>#VALUE!</v>
      </c>
      <c r="HW46" s="4" t="e">
        <f>Table434[[#This Row],[Referrals Attribution Ratio]]*Table434[[#This Row],[Total Revenue]]</f>
        <v>#VALUE!</v>
      </c>
      <c r="HX46" s="4" t="e">
        <f>Table434[[#This Row],[Social Attribution Ratio]]*Table434[[#This Row],[Total Revenue]]</f>
        <v>#VALUE!</v>
      </c>
      <c r="HY46" s="18">
        <f>SUM(Table434[[#This Row],[IncrementalOrganic Attribution Ratio]:[Social Attribution Ratio]])</f>
        <v>0</v>
      </c>
    </row>
    <row r="47" spans="2:233" x14ac:dyDescent="0.25">
      <c r="B47" t="str">
        <f>IF(Table4[[#This Row],[Path]]=0,"",Table4[Path])</f>
        <v/>
      </c>
      <c r="C47" t="str">
        <f>IF(Table4[[#This Row],[Column1]]=0,"",Table4[Column1])</f>
        <v/>
      </c>
      <c r="D47" t="str">
        <f>IF(Table4[[#This Row],[Column2]]=0,"",Table4[Column2])</f>
        <v/>
      </c>
      <c r="E47" t="str">
        <f>IF(Table4[[#This Row],[Column3]]=0,"",Table4[Column3])</f>
        <v/>
      </c>
      <c r="F47" t="str">
        <f>IF(Table4[[#This Row],[Column4]]=0,"",Table4[Column4])</f>
        <v/>
      </c>
      <c r="G47" t="str">
        <f>IF(Table4[[#This Row],[Column5]]=0,"",Table4[Column5])</f>
        <v/>
      </c>
      <c r="H47" t="str">
        <f>IF(Table4[[#This Row],[Column6]]=0,"",Table4[Column6])</f>
        <v/>
      </c>
      <c r="I47" t="str">
        <f>IF(Table4[[#This Row],[Column7]]=0,"",Table4[Column7])</f>
        <v/>
      </c>
      <c r="J47" t="str">
        <f>IF(Table4[[#This Row],[Column8]]=0,"",Table4[Column8])</f>
        <v/>
      </c>
      <c r="K47" t="str">
        <f>IF(Table4[[#This Row],[Column9]]=0,"",Table4[Column9])</f>
        <v/>
      </c>
      <c r="L47" t="str">
        <f>IF(Table4[[#This Row],[Column10]]=0,"",Table4[Column10])</f>
        <v/>
      </c>
      <c r="M47" t="str">
        <f>IF(Table4[[#This Row],[Column11]]=0,"",Table4[Column11])</f>
        <v/>
      </c>
      <c r="N47" t="str">
        <f>IF(Table4[[#This Row],[Column12]]=0,"",Table4[Column12])</f>
        <v/>
      </c>
      <c r="O47" t="str">
        <f>IF(Table4[[#This Row],[Column13]]=0,"",Table4[Column13])</f>
        <v/>
      </c>
      <c r="P47" t="str">
        <f>IF(Table4[[#This Row],[Column14]]=0,"",Table4[Column14])</f>
        <v/>
      </c>
      <c r="Q47" t="str">
        <f>IF(Table4[[#This Row],[Column15]]=0,"",Table4[Column15])</f>
        <v/>
      </c>
      <c r="R47" t="str">
        <f>IF(Table4[[#This Row],[Column16]]=0,"",Table4[Column16])</f>
        <v/>
      </c>
      <c r="S47" t="str">
        <f>IF(Table4[[#This Row],[Column17]]=0,"",Table4[Column17])</f>
        <v/>
      </c>
      <c r="T47" t="str">
        <f>IF(Table4[[#This Row],[Column18]]=0,"",Table4[Column18])</f>
        <v/>
      </c>
      <c r="U47" t="str">
        <f>IF(Table4[[#This Row],[Column19]]=0,"",Table4[Column19])</f>
        <v/>
      </c>
      <c r="V47" t="str">
        <f>IF(Table4[[#This Row],[Column20]]=0,"",Table4[Column20])</f>
        <v/>
      </c>
      <c r="W47" t="str">
        <f>IF(Table4[[#This Row],[Column21]]=0,"",Table4[Column21])</f>
        <v/>
      </c>
      <c r="X47" t="str">
        <f>IF(Table4[[#This Row],[Column22]]=0,"",Table4[Column22])</f>
        <v/>
      </c>
      <c r="Y47" t="str">
        <f>IF(Table4[[#This Row],[Column23]]=0,"",Table4[Column23])</f>
        <v/>
      </c>
      <c r="Z47" t="str">
        <f>IF(Table4[[#This Row],[Column24]]=0,"",Table4[Column24])</f>
        <v/>
      </c>
      <c r="AA47" t="str">
        <f>IF(Table4[[#This Row],[Column25]]=0,"",Table4[Column25])</f>
        <v/>
      </c>
      <c r="AB47" t="str">
        <f>IF(Table4[[#This Row],[Column26]]=0,"",Table4[Column26])</f>
        <v/>
      </c>
      <c r="AC47" t="str">
        <f>IF(Table4[[#This Row],[Column27]]=0,"",Table4[Column27])</f>
        <v/>
      </c>
      <c r="AD47" t="str">
        <f>IF(Table4[[#This Row],[Column28]]=0,"",Table4[Column28])</f>
        <v/>
      </c>
      <c r="AE47" t="str">
        <f>IF(Table4[[#This Row],[Column29]]=0,"",Table4[Column29])</f>
        <v/>
      </c>
      <c r="AF47" t="str">
        <f>IF(Table4[[#This Row],[Column30]]=0,"",Table4[Column30])</f>
        <v/>
      </c>
      <c r="AG47" t="str">
        <f>IF(Table4[[#This Row],[Column31]]=0,"",Table4[Column31])</f>
        <v/>
      </c>
      <c r="AH47" t="str">
        <f>IF(Table4[[#This Row],[Column32]]=0,"",Table4[Column32])</f>
        <v/>
      </c>
      <c r="AI47" t="str">
        <f>IF(Table4[[#This Row],[Column33]]=0,"",Table4[Column33])</f>
        <v/>
      </c>
      <c r="AJ47" t="str">
        <f>IF(Table4[[#This Row],[Column34]]=0,"",Table4[Column34])</f>
        <v/>
      </c>
      <c r="AK47" t="str">
        <f>IF(Table4[[#This Row],[Column35]]=0,"",Table4[Column35])</f>
        <v/>
      </c>
      <c r="AL47" t="str">
        <f>IF(Table4[[#This Row],[Column36]]=0,"",Table4[Column36])</f>
        <v/>
      </c>
      <c r="AM47" t="str">
        <f>IF(Table4[[#This Row],[Column37]]=0,"",Table4[Column37])</f>
        <v/>
      </c>
      <c r="AN47" t="str">
        <f>IF(Table4[[#This Row],[Column38]]=0,"",Table4[Column38])</f>
        <v/>
      </c>
      <c r="AO47" t="str">
        <f>IF(Table4[[#This Row],[Column39]]=0,"",Table4[Column39])</f>
        <v/>
      </c>
      <c r="AP47" t="str">
        <f>IF(Table4[[#This Row],[Column40]]=0,"",Table4[Column40])</f>
        <v/>
      </c>
      <c r="AQ47" t="str">
        <f>IF(Table4[[#This Row],[Column41]]=0,"",Table4[Column41])</f>
        <v/>
      </c>
      <c r="AR47" t="str">
        <f>IF(Table4[[#This Row],[Column42]]=0,"",Table4[Column42])</f>
        <v/>
      </c>
      <c r="AS47" t="str">
        <f>IF(Table4[[#This Row],[Column43]]=0,"",Table4[Column43])</f>
        <v/>
      </c>
      <c r="AT47" t="str">
        <f>IF(Table4[[#This Row],[Column44]]=0,"",Table4[Column44])</f>
        <v/>
      </c>
      <c r="AU47" t="str">
        <f>IF(Table4[[#This Row],[Column45]]=0,"",Table4[Column45])</f>
        <v/>
      </c>
      <c r="AV47" t="str">
        <f>IF(Table4[[#This Row],[Column46]]=0,"",Table4[Column46])</f>
        <v/>
      </c>
      <c r="AW47" t="str">
        <f>IF(Table4[[#This Row],[Column47]]=0,"",Table4[Column47])</f>
        <v/>
      </c>
      <c r="AX47" t="str">
        <f>IF(Table4[[#This Row],[Column48]]=0,"",Table4[Column48])</f>
        <v/>
      </c>
      <c r="AY47" t="str">
        <f>IF(Table4[[#This Row],[Column49]]=0,"",Table4[Column49])</f>
        <v/>
      </c>
      <c r="AZ47" t="str">
        <f>IF(Table4[[#This Row],[Column50]]=0,"",Table4[Column50])</f>
        <v/>
      </c>
      <c r="BA47" t="str">
        <f>IF(Table4[[#This Row],[Column51]]=0,"",Table4[Column51])</f>
        <v/>
      </c>
      <c r="BB47" t="str">
        <f>IF(Table4[[#This Row],[Column52]]=0,"",Table4[Column52])</f>
        <v/>
      </c>
      <c r="BC47" t="str">
        <f>IF(Table4[[#This Row],[Column53]]=0,"",Table4[Column53])</f>
        <v/>
      </c>
      <c r="BD47" t="str">
        <f>IF(Table4[[#This Row],[Column54]]=0,"",Table4[Column54])</f>
        <v/>
      </c>
      <c r="BE47" t="str">
        <f>IF(Table4[[#This Row],[Column55]]=0,"",Table4[Column55])</f>
        <v/>
      </c>
      <c r="BF47" t="str">
        <f>IF(Table4[[#This Row],[Column56]]=0,"",Table4[Column56])</f>
        <v/>
      </c>
      <c r="BG47" t="str">
        <f>IF(Table4[[#This Row],[Column57]]=0,"",Table4[Column57])</f>
        <v/>
      </c>
      <c r="BH47" t="str">
        <f>IF(Table4[[#This Row],[Column58]]=0,"",Table4[Column58])</f>
        <v/>
      </c>
      <c r="BI47" t="str">
        <f>IF(Table4[[#This Row],[Column59]]=0,"",Table4[Column59])</f>
        <v/>
      </c>
      <c r="BJ47" t="str">
        <f>IF(Table4[[#This Row],[Column60]]=0,"",Table4[Column60])</f>
        <v/>
      </c>
      <c r="BK47" t="str">
        <f>IF(Table4[[#This Row],[Column61]]=0,"",Table4[Column61])</f>
        <v/>
      </c>
      <c r="BL47" t="str">
        <f>IF(Table4[[#This Row],[Column62]]=0,"",Table4[Column62])</f>
        <v/>
      </c>
      <c r="BM47" t="str">
        <f>IF(Table4[[#This Row],[Column63]]=0,"",Table4[Column63])</f>
        <v/>
      </c>
      <c r="BN47" t="str">
        <f>IF(Table4[[#This Row],[Column64]]=0,"",Table4[Column64])</f>
        <v/>
      </c>
      <c r="BO47" t="str">
        <f>IF(Table4[[#This Row],[Column65]]=0,"",Table4[Column65])</f>
        <v/>
      </c>
      <c r="BP47" t="str">
        <f>IF(Table4[[#This Row],[Column66]]=0,"",Table4[Column66])</f>
        <v/>
      </c>
      <c r="BQ47" t="str">
        <f>IF(Table4[[#This Row],[Column67]]=0,"",Table4[Column67])</f>
        <v/>
      </c>
      <c r="BR47" t="str">
        <f>IF(Table4[[#This Row],[Column68]]=0,"",Table4[Column68])</f>
        <v/>
      </c>
      <c r="BS47" t="str">
        <f>IF(Table4[[#This Row],[Column69]]=0,"",Table4[Column69])</f>
        <v/>
      </c>
      <c r="BT47" t="str">
        <f>IF(Table4[[#This Row],[Column70]]=0,"",Table4[Column70])</f>
        <v/>
      </c>
      <c r="BU47" t="str">
        <f>IF(Table4[[#This Row],[Column71]]=0,"",Table4[Column71])</f>
        <v/>
      </c>
      <c r="BV47" t="str">
        <f>IF(Table4[[#This Row],[Column72]]=0,"",Table4[Column72])</f>
        <v/>
      </c>
      <c r="BW47" t="str">
        <f>IF(Table4[[#This Row],[Column73]]=0,"",Table4[Column73])</f>
        <v/>
      </c>
      <c r="BX47" t="str">
        <f>IF(Table4[[#This Row],[Column74]]=0,"",Table4[Column74])</f>
        <v/>
      </c>
      <c r="BY47" t="str">
        <f>IF(Table4[[#This Row],[Column75]]=0,"",Table4[Column75])</f>
        <v/>
      </c>
      <c r="BZ47" t="str">
        <f>IF(Table4[[#This Row],[Column76]]=0,"",Table4[Column76])</f>
        <v/>
      </c>
      <c r="CA47" t="str">
        <f>IF(Table4[[#This Row],[Column77]]=0,"",Table4[Column77])</f>
        <v/>
      </c>
      <c r="CB47" t="str">
        <f>IF(Table4[[#This Row],[Column78]]=0,"",Table4[Column78])</f>
        <v/>
      </c>
      <c r="CC47" t="str">
        <f>IF(Table4[[#This Row],[Column79]]=0,"",Table4[Column79])</f>
        <v/>
      </c>
      <c r="CD47" t="str">
        <f>IF(Table4[[#This Row],[Column80]]=0,"",Table4[Column80])</f>
        <v/>
      </c>
      <c r="CE47" t="str">
        <f>IF(Table4[[#This Row],[Column81]]=0,"",Table4[Column81])</f>
        <v/>
      </c>
      <c r="CF47" t="str">
        <f>IF(Table4[[#This Row],[Column82]]=0,"",Table4[Column82])</f>
        <v/>
      </c>
      <c r="CG47" t="str">
        <f>IF(Table4[[#This Row],[Column83]]=0,"",Table4[Column83])</f>
        <v/>
      </c>
      <c r="CH47" t="str">
        <f>IF(Table4[[#This Row],[Column84]]=0,"",Table4[Column84])</f>
        <v/>
      </c>
      <c r="CI47" t="str">
        <f>IF(Table4[[#This Row],[Column85]]=0,"",Table4[Column85])</f>
        <v/>
      </c>
      <c r="CJ47" t="str">
        <f>IF(Table4[[#This Row],[Column86]]=0,"",Table4[Column86])</f>
        <v/>
      </c>
      <c r="CK47" t="str">
        <f>IF(Table4[[#This Row],[Column87]]=0,"",Table4[Column87])</f>
        <v/>
      </c>
      <c r="CL47" t="str">
        <f>IF(Table4[[#This Row],[Column88]]=0,"",Table4[Column88])</f>
        <v/>
      </c>
      <c r="CM47" t="str">
        <f>IF(Table4[[#This Row],[Column89]]=0,"",Table4[Column89])</f>
        <v/>
      </c>
      <c r="CN47" t="str">
        <f>IF(Table4[[#This Row],[Column90]]=0,"",Table4[Column90])</f>
        <v/>
      </c>
      <c r="CO47" t="str">
        <f>IF(Table4[[#This Row],[Column91]]=0,"",Table4[Column91])</f>
        <v/>
      </c>
      <c r="CP47" t="str">
        <f>IF(Table4[[#This Row],[Column92]]=0,"",Table4[Column92])</f>
        <v/>
      </c>
      <c r="CQ47" t="str">
        <f>IF(Table4[[#This Row],[Column93]]=0,"",Table4[Column93])</f>
        <v/>
      </c>
      <c r="CR47" t="str">
        <f>IF(Table4[[#This Row],[Column94]]=0,"",Table4[Column94])</f>
        <v/>
      </c>
      <c r="CS47" t="str">
        <f>IF(Table4[[#This Row],[Column95]]=0,"",Table4[Column95])</f>
        <v/>
      </c>
      <c r="CT47" t="str">
        <f>IF(Table4[[#This Row],[Column96]]=0,"",Table4[Column96])</f>
        <v/>
      </c>
      <c r="CU47" t="str">
        <f>IF(Table4[[#This Row],[Column97]]=0,"",Table4[Column97])</f>
        <v/>
      </c>
      <c r="CV47" t="str">
        <f>IF(Table4[[#This Row],[Column98]]=0,"",Table4[Column98])</f>
        <v/>
      </c>
      <c r="CW47" t="str">
        <f>IF(Table4[[#This Row],[Column99]]=0,"",Table4[Column99])</f>
        <v/>
      </c>
      <c r="CX47" t="str">
        <f>IF(Table4[[#This Row],[Column100]]=0,"",Table4[Column100])</f>
        <v/>
      </c>
      <c r="CY47" t="str">
        <f>IF(Table4[[#This Row],[Column101]]=0,"",Table4[Column101])</f>
        <v/>
      </c>
      <c r="CZ47" t="str">
        <f>IF(Table4[[#This Row],[Column102]]=0,"",Table4[Column102])</f>
        <v/>
      </c>
      <c r="DA47" t="str">
        <f>IF(Table4[[#This Row],[Column103]]=0,"",Table4[Column103])</f>
        <v/>
      </c>
      <c r="DB47" t="str">
        <f>IF(Table4[[#This Row],[Column104]]=0,"",Table4[Column104])</f>
        <v/>
      </c>
      <c r="DC47" t="str">
        <f>IF(Table4[[#This Row],[Column105]]=0,"",Table4[Column105])</f>
        <v/>
      </c>
      <c r="DD47" t="str">
        <f>IF(Table4[[#This Row],[Column106]]=0,"",Table4[Column106])</f>
        <v/>
      </c>
      <c r="DE47" t="str">
        <f>IF(Table4[[#This Row],[Column107]]=0,"",Table4[Column107])</f>
        <v/>
      </c>
      <c r="DF47" t="str">
        <f>IF(Table4[[#This Row],[Column108]]=0,"",Table4[Column108])</f>
        <v/>
      </c>
      <c r="DG47" t="str">
        <f>IF(Table4[[#This Row],[Column109]]=0,"",Table4[Column109])</f>
        <v/>
      </c>
      <c r="DH47" t="str">
        <f>IF(Table4[[#This Row],[Column110]]=0,"",Table4[Column110])</f>
        <v/>
      </c>
      <c r="DI47" t="str">
        <f>IF(Table4[[#This Row],[Column111]]=0,"",Table4[Column111])</f>
        <v/>
      </c>
      <c r="DJ47" t="str">
        <f>IF(Table4[[#This Row],[Column112]]=0,"",Table4[Column112])</f>
        <v/>
      </c>
      <c r="DK47" t="str">
        <f>IF(Table4[[#This Row],[Column113]]=0,"",Table4[Column113])</f>
        <v/>
      </c>
      <c r="DL47" t="str">
        <f>IF(Table4[[#This Row],[Column114]]=0,"",Table4[Column114])</f>
        <v/>
      </c>
      <c r="DM47" t="str">
        <f>IF(Table4[[#This Row],[Column115]]=0,"",Table4[Column115])</f>
        <v/>
      </c>
      <c r="DN47" t="str">
        <f>IF(Table4[[#This Row],[Column116]]=0,"",Table4[Column116])</f>
        <v/>
      </c>
      <c r="DO47" t="str">
        <f>IF(Table4[[#This Row],[Column117]]=0,"",Table4[Column117])</f>
        <v/>
      </c>
      <c r="DP47" t="str">
        <f>IF(Table4[[#This Row],[Column118]]=0,"",Table4[Column118])</f>
        <v/>
      </c>
      <c r="DQ47" t="str">
        <f>IF(Table4[[#This Row],[Column119]]=0,"",Table4[Column119])</f>
        <v/>
      </c>
      <c r="DR47" t="str">
        <f>IF(Table4[[#This Row],[Column120]]=0,"",Table4[Column120])</f>
        <v/>
      </c>
      <c r="DS47" t="str">
        <f>IF(Table4[[#This Row],[Column121]]=0,"",Table4[Column121])</f>
        <v/>
      </c>
      <c r="DT47" t="str">
        <f>IF(Table4[[#This Row],[Column122]]=0,"",Table4[Column122])</f>
        <v/>
      </c>
      <c r="DU47" t="str">
        <f>IF(Table4[[#This Row],[Column123]]=0,"",Table4[Column123])</f>
        <v/>
      </c>
      <c r="DV47" t="str">
        <f>IF(Table4[[#This Row],[Column124]]=0,"",Table4[Column124])</f>
        <v/>
      </c>
      <c r="DW47" t="str">
        <f>IF(Table4[[#This Row],[Column125]]=0,"",Table4[Column125])</f>
        <v/>
      </c>
      <c r="DX47" t="str">
        <f>IF(Table4[[#This Row],[Column126]]=0,"",Table4[Column126])</f>
        <v/>
      </c>
      <c r="DY47" t="str">
        <f>IF(Table4[[#This Row],[Column127]]=0,"",Table4[Column127])</f>
        <v/>
      </c>
      <c r="DZ47" t="str">
        <f>IF(Table4[[#This Row],[Column128]]=0,"",Table4[Column128])</f>
        <v/>
      </c>
      <c r="EA47" t="str">
        <f>IF(Table4[[#This Row],[Column129]]=0,"",Table4[Column129])</f>
        <v/>
      </c>
      <c r="EB47" t="str">
        <f>IF(Table4[[#This Row],[Column130]]=0,"",Table4[Column130])</f>
        <v/>
      </c>
      <c r="EC47" t="str">
        <f>IF(Table4[[#This Row],[Column131]]=0,"",Table4[Column131])</f>
        <v/>
      </c>
      <c r="ED47" t="str">
        <f>IF(Table4[[#This Row],[Column132]]=0,"",Table4[Column132])</f>
        <v/>
      </c>
      <c r="EE47" t="str">
        <f>IF(Table4[[#This Row],[Column133]]=0,"",Table4[Column133])</f>
        <v/>
      </c>
      <c r="EF47" t="str">
        <f>IF(Table4[[#This Row],[Column134]]=0,"",Table4[Column134])</f>
        <v/>
      </c>
      <c r="EG47" t="str">
        <f>IF(Table4[[#This Row],[Column135]]=0,"",Table4[Column135])</f>
        <v/>
      </c>
      <c r="EH47" t="str">
        <f>IF(Table4[[#This Row],[Column136]]=0,"",Table4[Column136])</f>
        <v/>
      </c>
      <c r="EI47" t="str">
        <f>IF(Table4[[#This Row],[Column137]]=0,"",Table4[Column137])</f>
        <v/>
      </c>
      <c r="EJ47" t="str">
        <f>IF(Table4[[#This Row],[Column138]]=0,"",Table4[Column138])</f>
        <v/>
      </c>
      <c r="EK47" t="str">
        <f>IF(Table4[[#This Row],[Column139]]=0,"",Table4[Column139])</f>
        <v/>
      </c>
      <c r="EL47" t="str">
        <f>IF(Table4[[#This Row],[Column140]]=0,"",Table4[Column140])</f>
        <v/>
      </c>
      <c r="EM47" t="str">
        <f>IF(Table4[[#This Row],[Column141]]=0,"",Table4[Column141])</f>
        <v/>
      </c>
      <c r="EN47" t="str">
        <f>IF(Table4[[#This Row],[Column142]]=0,"",Table4[Column142])</f>
        <v/>
      </c>
      <c r="EO47" t="str">
        <f>IF(Table4[[#This Row],[Column143]]=0,"",Table4[Column143])</f>
        <v/>
      </c>
      <c r="EP47" t="str">
        <f>IF(Table4[[#This Row],[Column144]]=0,"",Table4[Column144])</f>
        <v/>
      </c>
      <c r="EQ47" t="str">
        <f>IF(Table4[[#This Row],[Column145]]=0,"",Table4[Column145])</f>
        <v/>
      </c>
      <c r="ER47" t="str">
        <f>IF(Table4[[#This Row],[Column146]]=0,"",Table4[Column146])</f>
        <v/>
      </c>
      <c r="ES47" t="str">
        <f>IF(Table4[[#This Row],[Column147]]=0,"",Table4[Column147])</f>
        <v/>
      </c>
      <c r="ET47" t="str">
        <f>IF(Table4[[#This Row],[Column148]]=0,"",Table4[Column148])</f>
        <v/>
      </c>
      <c r="EU47" t="str">
        <f>IF(Table4[[#This Row],[Column149]]=0,"",Table4[Column149])</f>
        <v/>
      </c>
      <c r="EV47" t="str">
        <f>IF(Table4[[#This Row],[Column150]]=0,"",Table4[Column150])</f>
        <v/>
      </c>
      <c r="EW47" t="str">
        <f>IF(Table4[[#This Row],[Column151]]=0,"",Table4[Column151])</f>
        <v/>
      </c>
      <c r="EX47" t="str">
        <f>IF(Table4[[#This Row],[Column152]]=0,"",Table4[Column152])</f>
        <v/>
      </c>
      <c r="EY47" t="str">
        <f>IF(Table4[[#This Row],[Column153]]=0,"",Table4[Column153])</f>
        <v/>
      </c>
      <c r="EZ47" t="str">
        <f>IF(Table4[[#This Row],[Column154]]=0,"",Table4[Column154])</f>
        <v/>
      </c>
      <c r="FA47" t="str">
        <f>IF(Table4[[#This Row],[Column155]]=0,"",Table4[Column155])</f>
        <v/>
      </c>
      <c r="FB47" t="str">
        <f>IF(Table4[[#This Row],[Column156]]=0,"",Table4[Column156])</f>
        <v/>
      </c>
      <c r="FC47" t="str">
        <f>IF(Table4[[#This Row],[Column157]]=0,"",Table4[Column157])</f>
        <v/>
      </c>
      <c r="FD47" t="str">
        <f>IF(Table4[[#This Row],[Column158]]=0,"",Table4[Column158])</f>
        <v/>
      </c>
      <c r="FE47" t="str">
        <f>IF(Table4[[#This Row],[Column159]]=0,"",Table4[Column159])</f>
        <v/>
      </c>
      <c r="FF47" t="str">
        <f>IF(Table4[[#This Row],[Column160]]=0,"",Table4[Column160])</f>
        <v/>
      </c>
      <c r="FG47" t="str">
        <f>IF(Table4[[#This Row],[Column161]]=0,"",Table4[Column161])</f>
        <v/>
      </c>
      <c r="FH47" t="str">
        <f>IF(Table4[[#This Row],[Column162]]=0,"",Table4[Column162])</f>
        <v/>
      </c>
      <c r="FI47" t="str">
        <f>IF(Table4[[#This Row],[Column163]]=0,"",Table4[Column163])</f>
        <v/>
      </c>
      <c r="FJ47" t="str">
        <f>IF(Table4[[#This Row],[Column164]]=0,"",Table4[Column164])</f>
        <v/>
      </c>
      <c r="FK47" t="str">
        <f>IF(Table4[[#This Row],[Column165]]=0,"",Table4[Column165])</f>
        <v/>
      </c>
      <c r="FL47" t="str">
        <f>IF(Table4[[#This Row],[Column166]]=0,"",Table4[Column166])</f>
        <v/>
      </c>
      <c r="FM47" t="str">
        <f>IF(Table4[[#This Row],[Column167]]=0,"",Table4[Column167])</f>
        <v/>
      </c>
      <c r="FN47" t="str">
        <f>IF(Table4[[#This Row],[Column168]]=0,"",Table4[Column168])</f>
        <v/>
      </c>
      <c r="FO47" t="str">
        <f>IF(Table4[[#This Row],[Column169]]=0,"",Table4[Column169])</f>
        <v/>
      </c>
      <c r="FP47" t="str">
        <f>IF(Table4[[#This Row],[Column170]]=0,"",Table4[Column170])</f>
        <v/>
      </c>
      <c r="FQ47" t="str">
        <f>IF(Table4[[#This Row],[Column171]]=0,"",Table4[Column171])</f>
        <v/>
      </c>
      <c r="FR47" t="str">
        <f>IF(Table4[[#This Row],[Column172]]=0,"",Table4[Column172])</f>
        <v/>
      </c>
      <c r="FS47" t="str">
        <f>IF(Table4[[#This Row],[Column173]]=0,"",Table4[Column173])</f>
        <v/>
      </c>
      <c r="FT47" t="str">
        <f>IF(Table4[[#This Row],[Column174]]=0,"",Table4[Column174])</f>
        <v/>
      </c>
      <c r="FU47" t="str">
        <f>IF(Table4[[#This Row],[Column175]]=0,"",Table4[Column175])</f>
        <v/>
      </c>
      <c r="FV47" t="str">
        <f>IF(Table4[[#This Row],[Column176]]=0,"",Table4[Column176])</f>
        <v/>
      </c>
      <c r="FW47" t="str">
        <f>IF(Table4[[#This Row],[Column177]]=0,"",Table4[Column177])</f>
        <v/>
      </c>
      <c r="FX47" t="str">
        <f>IF(Table4[[#This Row],[Column178]]=0,"",Table4[Column178])</f>
        <v/>
      </c>
      <c r="FY47" t="str">
        <f>IF(Table4[[#This Row],[Column179]]=0,"",Table4[Column179])</f>
        <v/>
      </c>
      <c r="FZ47" t="str">
        <f>IF(Table4[[#This Row],[Column180]]=0,"",Table4[Column180])</f>
        <v/>
      </c>
      <c r="GA47" t="str">
        <f>IF(Table4[[#This Row],[Column181]]=0,"",Table4[Column181])</f>
        <v/>
      </c>
      <c r="GB47" t="str">
        <f>IF(Table4[[#This Row],[Column182]]=0,"",Table4[Column182])</f>
        <v/>
      </c>
      <c r="GC47" t="str">
        <f>IF(Table4[[#This Row],[Column183]]=0,"",Table4[Column183])</f>
        <v/>
      </c>
      <c r="GD47" t="str">
        <f>IF(Table4[[#This Row],[Column184]]=0,"",Table4[Column184])</f>
        <v/>
      </c>
      <c r="GE47" t="str">
        <f>IF(Table4[[#This Row],[Column185]]=0,"",Table4[Column185])</f>
        <v/>
      </c>
      <c r="GF47" t="str">
        <f>IF(Table4[[#This Row],[Column186]]=0,"",Table4[Column186])</f>
        <v/>
      </c>
      <c r="GG47" t="str">
        <f>IF(Table4[[#This Row],[Column187]]=0,"",Table4[Column187])</f>
        <v/>
      </c>
      <c r="GH47" t="str">
        <f>IF(Table4[[#This Row],[Column188]]=0,"",Table4[Column188])</f>
        <v/>
      </c>
      <c r="GI47" t="str">
        <f>IF(Table4[[#This Row],[Column189]]=0,"",Table4[Column189])</f>
        <v/>
      </c>
      <c r="GJ47" t="str">
        <f>IF(Table4[[#This Row],[Column190]]=0,"",Table4[Column190])</f>
        <v/>
      </c>
      <c r="GK47" t="str">
        <f>IF(Table4[[#This Row],[Column191]]=0,"",Table4[Column191])</f>
        <v/>
      </c>
      <c r="GL47" t="str">
        <f>IF(Table4[[#This Row],[Column192]]=0,"",Table4[Column192])</f>
        <v/>
      </c>
      <c r="GM47" t="str">
        <f>IF(Table4[[#This Row],[Column193]]=0,"",Table4[Column193])</f>
        <v/>
      </c>
      <c r="GN47" t="str">
        <f>IF(Table4[[#This Row],[Column194]]=0,"",Table4[Column194])</f>
        <v/>
      </c>
      <c r="GO47" t="str">
        <f>IF(Table4[[#This Row],[Column195]]=0,"",Table4[Column195])</f>
        <v/>
      </c>
      <c r="GP47" t="str">
        <f>IF(Table4[[#This Row],[Column196]]=0,"",Table4[Column196])</f>
        <v/>
      </c>
      <c r="GQ47" t="str">
        <f>IF(Table4[[#This Row],[Column197]]=0,"",Table4[Column197])</f>
        <v/>
      </c>
      <c r="GR47" t="str">
        <f>IF(Table4[[#This Row],[Column198]]=0,"",Table4[Column198])</f>
        <v/>
      </c>
      <c r="GS47" t="str">
        <f>IF(Table4[[#This Row],[Column199]]=0,"",Table4[Column199])</f>
        <v/>
      </c>
      <c r="GT47" t="str">
        <f>IF(Table4[[#This Row],[Column200]]=0,"",Table4[Column200])</f>
        <v/>
      </c>
      <c r="GU47" t="str">
        <f>IF(Table4[[#This Row],[Column201]]=0,"",Table4[Column201])</f>
        <v/>
      </c>
      <c r="GV47" t="str">
        <f>IF(Table4[[#This Row],[Column202]]=0,"",Table4[Column202])</f>
        <v/>
      </c>
      <c r="GW47" t="str">
        <f>IF(Table4[[#This Row],[Column203]]=0,"",Table4[Column203])</f>
        <v/>
      </c>
      <c r="GX47" t="str">
        <f>IF(Table4[[#This Row],[Conversions]]=0,"",Table4[Conversions])</f>
        <v/>
      </c>
      <c r="GY47" s="2" t="e">
        <f>Table434[[#This Row],[Conversions]]*B$2</f>
        <v>#VALUE!</v>
      </c>
      <c r="GZ47" s="6">
        <f>SUM(COUNTIF(Table434[[#This Row],[Path]:[Column203]],{"*e*","social"}))</f>
        <v>0</v>
      </c>
      <c r="HA47" s="6" t="e">
        <f t="array" ref="HA47">IF(LOOKUP(REPT("Z",255),IF(B47:GW47&lt;&gt;"",B47:GW47),B47:GW47)=A$2,1,0)</f>
        <v>#N/A</v>
      </c>
      <c r="HB47" s="6" t="e">
        <f t="array" ref="HB47">IF(LOOKUP(REPT("Z",255),IF(B47:GW47&lt;&gt;"",B47:GW47),B47:GW47)=A$3,1,0)</f>
        <v>#N/A</v>
      </c>
      <c r="HC47" s="6" t="e">
        <f t="array" ref="HC47">IF(LOOKUP(REPT("Z",255),IF(B47:GW47&lt;&gt;"",B47:GW47),B47:GW47)=A$4,1,0)</f>
        <v>#N/A</v>
      </c>
      <c r="HD47" s="6" t="e">
        <f t="array" ref="HD47">IF(LOOKUP(REPT("Z",255),IF(B47:GW47&lt;&gt;"",B47:GW47),B47:GW47)=A$5,1,0)</f>
        <v>#N/A</v>
      </c>
      <c r="HE47" s="6" t="e">
        <f t="array" ref="HE47">IF(LOOKUP(REPT("Z",255),IF(B47:GW47&lt;&gt;"",B47:GW47),B47:GW47)=A$6,1,0)</f>
        <v>#N/A</v>
      </c>
      <c r="HF47" s="6" t="e">
        <f t="array" ref="HF47">IF(LOOKUP(REPT("Z",255),IF(B47:GW47&lt;&gt;"",B47:GW47),B47:GW47)=A$7,1,0)</f>
        <v>#N/A</v>
      </c>
      <c r="HG47" s="5">
        <f>COUNTIF(Table434[[#This Row],[Path]:[Column203]],A$2)</f>
        <v>0</v>
      </c>
      <c r="HH47" s="5">
        <f>COUNTIF(Table434[[#This Row],[Path]:[Column203]],A$3)</f>
        <v>0</v>
      </c>
      <c r="HI47" s="5">
        <f>COUNTIF(Table434[[#This Row],[Path]:[Column203]],A$4)</f>
        <v>0</v>
      </c>
      <c r="HJ47" s="5">
        <f>COUNTIF(Table434[[#This Row],[Path]:[Column203]],A$5)</f>
        <v>0</v>
      </c>
      <c r="HK47" s="5">
        <f>COUNTIF(Table434[[#This Row],[Path]:[Column203]],A$6)</f>
        <v>0</v>
      </c>
      <c r="HL47" s="5">
        <f>COUNTIF(Table434[[#This Row],[Path]:[Column203]],A$7)</f>
        <v>0</v>
      </c>
      <c r="HM47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47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47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47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47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47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47" s="4" t="e">
        <f>Table434[[#This Row],[IncrementalOrganic Attribution Ratio]]*Table434[[#This Row],[Total Revenue]]</f>
        <v>#VALUE!</v>
      </c>
      <c r="HT47" s="4" t="e">
        <f>Table434[[#This Row],[BrandIntention Attribution Ratio]]*Table434[[#This Row],[Total Revenue]]</f>
        <v>#VALUE!</v>
      </c>
      <c r="HU47" s="4" t="e">
        <f>Table434[[#This Row],[Incrementalcpc Attribution Ratio]]*Table434[[#This Row],[Total Revenue]]</f>
        <v>#VALUE!</v>
      </c>
      <c r="HV47" s="4" t="e">
        <f>Table434[[#This Row],[Feeds Attribution Ratio]]*Table434[[#This Row],[Total Revenue]]</f>
        <v>#VALUE!</v>
      </c>
      <c r="HW47" s="4" t="e">
        <f>Table434[[#This Row],[Referrals Attribution Ratio]]*Table434[[#This Row],[Total Revenue]]</f>
        <v>#VALUE!</v>
      </c>
      <c r="HX47" s="4" t="e">
        <f>Table434[[#This Row],[Social Attribution Ratio]]*Table434[[#This Row],[Total Revenue]]</f>
        <v>#VALUE!</v>
      </c>
      <c r="HY47" s="18">
        <f>SUM(Table434[[#This Row],[IncrementalOrganic Attribution Ratio]:[Social Attribution Ratio]])</f>
        <v>0</v>
      </c>
    </row>
    <row r="48" spans="2:233" x14ac:dyDescent="0.25">
      <c r="B48" t="str">
        <f>IF(Table4[[#This Row],[Path]]=0,"",Table4[Path])</f>
        <v/>
      </c>
      <c r="C48" t="str">
        <f>IF(Table4[[#This Row],[Column1]]=0,"",Table4[Column1])</f>
        <v/>
      </c>
      <c r="D48" t="str">
        <f>IF(Table4[[#This Row],[Column2]]=0,"",Table4[Column2])</f>
        <v/>
      </c>
      <c r="E48" t="str">
        <f>IF(Table4[[#This Row],[Column3]]=0,"",Table4[Column3])</f>
        <v/>
      </c>
      <c r="F48" t="str">
        <f>IF(Table4[[#This Row],[Column4]]=0,"",Table4[Column4])</f>
        <v/>
      </c>
      <c r="G48" t="str">
        <f>IF(Table4[[#This Row],[Column5]]=0,"",Table4[Column5])</f>
        <v/>
      </c>
      <c r="H48" t="str">
        <f>IF(Table4[[#This Row],[Column6]]=0,"",Table4[Column6])</f>
        <v/>
      </c>
      <c r="I48" t="str">
        <f>IF(Table4[[#This Row],[Column7]]=0,"",Table4[Column7])</f>
        <v/>
      </c>
      <c r="J48" t="str">
        <f>IF(Table4[[#This Row],[Column8]]=0,"",Table4[Column8])</f>
        <v/>
      </c>
      <c r="K48" t="str">
        <f>IF(Table4[[#This Row],[Column9]]=0,"",Table4[Column9])</f>
        <v/>
      </c>
      <c r="L48" t="str">
        <f>IF(Table4[[#This Row],[Column10]]=0,"",Table4[Column10])</f>
        <v/>
      </c>
      <c r="M48" t="str">
        <f>IF(Table4[[#This Row],[Column11]]=0,"",Table4[Column11])</f>
        <v/>
      </c>
      <c r="N48" t="str">
        <f>IF(Table4[[#This Row],[Column12]]=0,"",Table4[Column12])</f>
        <v/>
      </c>
      <c r="O48" t="str">
        <f>IF(Table4[[#This Row],[Column13]]=0,"",Table4[Column13])</f>
        <v/>
      </c>
      <c r="P48" t="str">
        <f>IF(Table4[[#This Row],[Column14]]=0,"",Table4[Column14])</f>
        <v/>
      </c>
      <c r="Q48" t="str">
        <f>IF(Table4[[#This Row],[Column15]]=0,"",Table4[Column15])</f>
        <v/>
      </c>
      <c r="R48" t="str">
        <f>IF(Table4[[#This Row],[Column16]]=0,"",Table4[Column16])</f>
        <v/>
      </c>
      <c r="S48" t="str">
        <f>IF(Table4[[#This Row],[Column17]]=0,"",Table4[Column17])</f>
        <v/>
      </c>
      <c r="T48" t="str">
        <f>IF(Table4[[#This Row],[Column18]]=0,"",Table4[Column18])</f>
        <v/>
      </c>
      <c r="U48" t="str">
        <f>IF(Table4[[#This Row],[Column19]]=0,"",Table4[Column19])</f>
        <v/>
      </c>
      <c r="V48" t="str">
        <f>IF(Table4[[#This Row],[Column20]]=0,"",Table4[Column20])</f>
        <v/>
      </c>
      <c r="W48" t="str">
        <f>IF(Table4[[#This Row],[Column21]]=0,"",Table4[Column21])</f>
        <v/>
      </c>
      <c r="X48" t="str">
        <f>IF(Table4[[#This Row],[Column22]]=0,"",Table4[Column22])</f>
        <v/>
      </c>
      <c r="Y48" t="str">
        <f>IF(Table4[[#This Row],[Column23]]=0,"",Table4[Column23])</f>
        <v/>
      </c>
      <c r="Z48" t="str">
        <f>IF(Table4[[#This Row],[Column24]]=0,"",Table4[Column24])</f>
        <v/>
      </c>
      <c r="AA48" t="str">
        <f>IF(Table4[[#This Row],[Column25]]=0,"",Table4[Column25])</f>
        <v/>
      </c>
      <c r="AB48" t="str">
        <f>IF(Table4[[#This Row],[Column26]]=0,"",Table4[Column26])</f>
        <v/>
      </c>
      <c r="AC48" t="str">
        <f>IF(Table4[[#This Row],[Column27]]=0,"",Table4[Column27])</f>
        <v/>
      </c>
      <c r="AD48" t="str">
        <f>IF(Table4[[#This Row],[Column28]]=0,"",Table4[Column28])</f>
        <v/>
      </c>
      <c r="AE48" t="str">
        <f>IF(Table4[[#This Row],[Column29]]=0,"",Table4[Column29])</f>
        <v/>
      </c>
      <c r="AF48" t="str">
        <f>IF(Table4[[#This Row],[Column30]]=0,"",Table4[Column30])</f>
        <v/>
      </c>
      <c r="AG48" t="str">
        <f>IF(Table4[[#This Row],[Column31]]=0,"",Table4[Column31])</f>
        <v/>
      </c>
      <c r="AH48" t="str">
        <f>IF(Table4[[#This Row],[Column32]]=0,"",Table4[Column32])</f>
        <v/>
      </c>
      <c r="AI48" t="str">
        <f>IF(Table4[[#This Row],[Column33]]=0,"",Table4[Column33])</f>
        <v/>
      </c>
      <c r="AJ48" t="str">
        <f>IF(Table4[[#This Row],[Column34]]=0,"",Table4[Column34])</f>
        <v/>
      </c>
      <c r="AK48" t="str">
        <f>IF(Table4[[#This Row],[Column35]]=0,"",Table4[Column35])</f>
        <v/>
      </c>
      <c r="AL48" t="str">
        <f>IF(Table4[[#This Row],[Column36]]=0,"",Table4[Column36])</f>
        <v/>
      </c>
      <c r="AM48" t="str">
        <f>IF(Table4[[#This Row],[Column37]]=0,"",Table4[Column37])</f>
        <v/>
      </c>
      <c r="AN48" t="str">
        <f>IF(Table4[[#This Row],[Column38]]=0,"",Table4[Column38])</f>
        <v/>
      </c>
      <c r="AO48" t="str">
        <f>IF(Table4[[#This Row],[Column39]]=0,"",Table4[Column39])</f>
        <v/>
      </c>
      <c r="AP48" t="str">
        <f>IF(Table4[[#This Row],[Column40]]=0,"",Table4[Column40])</f>
        <v/>
      </c>
      <c r="AQ48" t="str">
        <f>IF(Table4[[#This Row],[Column41]]=0,"",Table4[Column41])</f>
        <v/>
      </c>
      <c r="AR48" t="str">
        <f>IF(Table4[[#This Row],[Column42]]=0,"",Table4[Column42])</f>
        <v/>
      </c>
      <c r="AS48" t="str">
        <f>IF(Table4[[#This Row],[Column43]]=0,"",Table4[Column43])</f>
        <v/>
      </c>
      <c r="AT48" t="str">
        <f>IF(Table4[[#This Row],[Column44]]=0,"",Table4[Column44])</f>
        <v/>
      </c>
      <c r="AU48" t="str">
        <f>IF(Table4[[#This Row],[Column45]]=0,"",Table4[Column45])</f>
        <v/>
      </c>
      <c r="AV48" t="str">
        <f>IF(Table4[[#This Row],[Column46]]=0,"",Table4[Column46])</f>
        <v/>
      </c>
      <c r="AW48" t="str">
        <f>IF(Table4[[#This Row],[Column47]]=0,"",Table4[Column47])</f>
        <v/>
      </c>
      <c r="AX48" t="str">
        <f>IF(Table4[[#This Row],[Column48]]=0,"",Table4[Column48])</f>
        <v/>
      </c>
      <c r="AY48" t="str">
        <f>IF(Table4[[#This Row],[Column49]]=0,"",Table4[Column49])</f>
        <v/>
      </c>
      <c r="AZ48" t="str">
        <f>IF(Table4[[#This Row],[Column50]]=0,"",Table4[Column50])</f>
        <v/>
      </c>
      <c r="BA48" t="str">
        <f>IF(Table4[[#This Row],[Column51]]=0,"",Table4[Column51])</f>
        <v/>
      </c>
      <c r="BB48" t="str">
        <f>IF(Table4[[#This Row],[Column52]]=0,"",Table4[Column52])</f>
        <v/>
      </c>
      <c r="BC48" t="str">
        <f>IF(Table4[[#This Row],[Column53]]=0,"",Table4[Column53])</f>
        <v/>
      </c>
      <c r="BD48" t="str">
        <f>IF(Table4[[#This Row],[Column54]]=0,"",Table4[Column54])</f>
        <v/>
      </c>
      <c r="BE48" t="str">
        <f>IF(Table4[[#This Row],[Column55]]=0,"",Table4[Column55])</f>
        <v/>
      </c>
      <c r="BF48" t="str">
        <f>IF(Table4[[#This Row],[Column56]]=0,"",Table4[Column56])</f>
        <v/>
      </c>
      <c r="BG48" t="str">
        <f>IF(Table4[[#This Row],[Column57]]=0,"",Table4[Column57])</f>
        <v/>
      </c>
      <c r="BH48" t="str">
        <f>IF(Table4[[#This Row],[Column58]]=0,"",Table4[Column58])</f>
        <v/>
      </c>
      <c r="BI48" t="str">
        <f>IF(Table4[[#This Row],[Column59]]=0,"",Table4[Column59])</f>
        <v/>
      </c>
      <c r="BJ48" t="str">
        <f>IF(Table4[[#This Row],[Column60]]=0,"",Table4[Column60])</f>
        <v/>
      </c>
      <c r="BK48" t="str">
        <f>IF(Table4[[#This Row],[Column61]]=0,"",Table4[Column61])</f>
        <v/>
      </c>
      <c r="BL48" t="str">
        <f>IF(Table4[[#This Row],[Column62]]=0,"",Table4[Column62])</f>
        <v/>
      </c>
      <c r="BM48" t="str">
        <f>IF(Table4[[#This Row],[Column63]]=0,"",Table4[Column63])</f>
        <v/>
      </c>
      <c r="BN48" t="str">
        <f>IF(Table4[[#This Row],[Column64]]=0,"",Table4[Column64])</f>
        <v/>
      </c>
      <c r="BO48" t="str">
        <f>IF(Table4[[#This Row],[Column65]]=0,"",Table4[Column65])</f>
        <v/>
      </c>
      <c r="BP48" t="str">
        <f>IF(Table4[[#This Row],[Column66]]=0,"",Table4[Column66])</f>
        <v/>
      </c>
      <c r="BQ48" t="str">
        <f>IF(Table4[[#This Row],[Column67]]=0,"",Table4[Column67])</f>
        <v/>
      </c>
      <c r="BR48" t="str">
        <f>IF(Table4[[#This Row],[Column68]]=0,"",Table4[Column68])</f>
        <v/>
      </c>
      <c r="BS48" t="str">
        <f>IF(Table4[[#This Row],[Column69]]=0,"",Table4[Column69])</f>
        <v/>
      </c>
      <c r="BT48" t="str">
        <f>IF(Table4[[#This Row],[Column70]]=0,"",Table4[Column70])</f>
        <v/>
      </c>
      <c r="BU48" t="str">
        <f>IF(Table4[[#This Row],[Column71]]=0,"",Table4[Column71])</f>
        <v/>
      </c>
      <c r="BV48" t="str">
        <f>IF(Table4[[#This Row],[Column72]]=0,"",Table4[Column72])</f>
        <v/>
      </c>
      <c r="BW48" t="str">
        <f>IF(Table4[[#This Row],[Column73]]=0,"",Table4[Column73])</f>
        <v/>
      </c>
      <c r="BX48" t="str">
        <f>IF(Table4[[#This Row],[Column74]]=0,"",Table4[Column74])</f>
        <v/>
      </c>
      <c r="BY48" t="str">
        <f>IF(Table4[[#This Row],[Column75]]=0,"",Table4[Column75])</f>
        <v/>
      </c>
      <c r="BZ48" t="str">
        <f>IF(Table4[[#This Row],[Column76]]=0,"",Table4[Column76])</f>
        <v/>
      </c>
      <c r="CA48" t="str">
        <f>IF(Table4[[#This Row],[Column77]]=0,"",Table4[Column77])</f>
        <v/>
      </c>
      <c r="CB48" t="str">
        <f>IF(Table4[[#This Row],[Column78]]=0,"",Table4[Column78])</f>
        <v/>
      </c>
      <c r="CC48" t="str">
        <f>IF(Table4[[#This Row],[Column79]]=0,"",Table4[Column79])</f>
        <v/>
      </c>
      <c r="CD48" t="str">
        <f>IF(Table4[[#This Row],[Column80]]=0,"",Table4[Column80])</f>
        <v/>
      </c>
      <c r="CE48" t="str">
        <f>IF(Table4[[#This Row],[Column81]]=0,"",Table4[Column81])</f>
        <v/>
      </c>
      <c r="CF48" t="str">
        <f>IF(Table4[[#This Row],[Column82]]=0,"",Table4[Column82])</f>
        <v/>
      </c>
      <c r="CG48" t="str">
        <f>IF(Table4[[#This Row],[Column83]]=0,"",Table4[Column83])</f>
        <v/>
      </c>
      <c r="CH48" t="str">
        <f>IF(Table4[[#This Row],[Column84]]=0,"",Table4[Column84])</f>
        <v/>
      </c>
      <c r="CI48" t="str">
        <f>IF(Table4[[#This Row],[Column85]]=0,"",Table4[Column85])</f>
        <v/>
      </c>
      <c r="CJ48" t="str">
        <f>IF(Table4[[#This Row],[Column86]]=0,"",Table4[Column86])</f>
        <v/>
      </c>
      <c r="CK48" t="str">
        <f>IF(Table4[[#This Row],[Column87]]=0,"",Table4[Column87])</f>
        <v/>
      </c>
      <c r="CL48" t="str">
        <f>IF(Table4[[#This Row],[Column88]]=0,"",Table4[Column88])</f>
        <v/>
      </c>
      <c r="CM48" t="str">
        <f>IF(Table4[[#This Row],[Column89]]=0,"",Table4[Column89])</f>
        <v/>
      </c>
      <c r="CN48" t="str">
        <f>IF(Table4[[#This Row],[Column90]]=0,"",Table4[Column90])</f>
        <v/>
      </c>
      <c r="CO48" t="str">
        <f>IF(Table4[[#This Row],[Column91]]=0,"",Table4[Column91])</f>
        <v/>
      </c>
      <c r="CP48" t="str">
        <f>IF(Table4[[#This Row],[Column92]]=0,"",Table4[Column92])</f>
        <v/>
      </c>
      <c r="CQ48" t="str">
        <f>IF(Table4[[#This Row],[Column93]]=0,"",Table4[Column93])</f>
        <v/>
      </c>
      <c r="CR48" t="str">
        <f>IF(Table4[[#This Row],[Column94]]=0,"",Table4[Column94])</f>
        <v/>
      </c>
      <c r="CS48" t="str">
        <f>IF(Table4[[#This Row],[Column95]]=0,"",Table4[Column95])</f>
        <v/>
      </c>
      <c r="CT48" t="str">
        <f>IF(Table4[[#This Row],[Column96]]=0,"",Table4[Column96])</f>
        <v/>
      </c>
      <c r="CU48" t="str">
        <f>IF(Table4[[#This Row],[Column97]]=0,"",Table4[Column97])</f>
        <v/>
      </c>
      <c r="CV48" t="str">
        <f>IF(Table4[[#This Row],[Column98]]=0,"",Table4[Column98])</f>
        <v/>
      </c>
      <c r="CW48" t="str">
        <f>IF(Table4[[#This Row],[Column99]]=0,"",Table4[Column99])</f>
        <v/>
      </c>
      <c r="CX48" t="str">
        <f>IF(Table4[[#This Row],[Column100]]=0,"",Table4[Column100])</f>
        <v/>
      </c>
      <c r="CY48" t="str">
        <f>IF(Table4[[#This Row],[Column101]]=0,"",Table4[Column101])</f>
        <v/>
      </c>
      <c r="CZ48" t="str">
        <f>IF(Table4[[#This Row],[Column102]]=0,"",Table4[Column102])</f>
        <v/>
      </c>
      <c r="DA48" t="str">
        <f>IF(Table4[[#This Row],[Column103]]=0,"",Table4[Column103])</f>
        <v/>
      </c>
      <c r="DB48" t="str">
        <f>IF(Table4[[#This Row],[Column104]]=0,"",Table4[Column104])</f>
        <v/>
      </c>
      <c r="DC48" t="str">
        <f>IF(Table4[[#This Row],[Column105]]=0,"",Table4[Column105])</f>
        <v/>
      </c>
      <c r="DD48" t="str">
        <f>IF(Table4[[#This Row],[Column106]]=0,"",Table4[Column106])</f>
        <v/>
      </c>
      <c r="DE48" t="str">
        <f>IF(Table4[[#This Row],[Column107]]=0,"",Table4[Column107])</f>
        <v/>
      </c>
      <c r="DF48" t="str">
        <f>IF(Table4[[#This Row],[Column108]]=0,"",Table4[Column108])</f>
        <v/>
      </c>
      <c r="DG48" t="str">
        <f>IF(Table4[[#This Row],[Column109]]=0,"",Table4[Column109])</f>
        <v/>
      </c>
      <c r="DH48" t="str">
        <f>IF(Table4[[#This Row],[Column110]]=0,"",Table4[Column110])</f>
        <v/>
      </c>
      <c r="DI48" t="str">
        <f>IF(Table4[[#This Row],[Column111]]=0,"",Table4[Column111])</f>
        <v/>
      </c>
      <c r="DJ48" t="str">
        <f>IF(Table4[[#This Row],[Column112]]=0,"",Table4[Column112])</f>
        <v/>
      </c>
      <c r="DK48" t="str">
        <f>IF(Table4[[#This Row],[Column113]]=0,"",Table4[Column113])</f>
        <v/>
      </c>
      <c r="DL48" t="str">
        <f>IF(Table4[[#This Row],[Column114]]=0,"",Table4[Column114])</f>
        <v/>
      </c>
      <c r="DM48" t="str">
        <f>IF(Table4[[#This Row],[Column115]]=0,"",Table4[Column115])</f>
        <v/>
      </c>
      <c r="DN48" t="str">
        <f>IF(Table4[[#This Row],[Column116]]=0,"",Table4[Column116])</f>
        <v/>
      </c>
      <c r="DO48" t="str">
        <f>IF(Table4[[#This Row],[Column117]]=0,"",Table4[Column117])</f>
        <v/>
      </c>
      <c r="DP48" t="str">
        <f>IF(Table4[[#This Row],[Column118]]=0,"",Table4[Column118])</f>
        <v/>
      </c>
      <c r="DQ48" t="str">
        <f>IF(Table4[[#This Row],[Column119]]=0,"",Table4[Column119])</f>
        <v/>
      </c>
      <c r="DR48" t="str">
        <f>IF(Table4[[#This Row],[Column120]]=0,"",Table4[Column120])</f>
        <v/>
      </c>
      <c r="DS48" t="str">
        <f>IF(Table4[[#This Row],[Column121]]=0,"",Table4[Column121])</f>
        <v/>
      </c>
      <c r="DT48" t="str">
        <f>IF(Table4[[#This Row],[Column122]]=0,"",Table4[Column122])</f>
        <v/>
      </c>
      <c r="DU48" t="str">
        <f>IF(Table4[[#This Row],[Column123]]=0,"",Table4[Column123])</f>
        <v/>
      </c>
      <c r="DV48" t="str">
        <f>IF(Table4[[#This Row],[Column124]]=0,"",Table4[Column124])</f>
        <v/>
      </c>
      <c r="DW48" t="str">
        <f>IF(Table4[[#This Row],[Column125]]=0,"",Table4[Column125])</f>
        <v/>
      </c>
      <c r="DX48" t="str">
        <f>IF(Table4[[#This Row],[Column126]]=0,"",Table4[Column126])</f>
        <v/>
      </c>
      <c r="DY48" t="str">
        <f>IF(Table4[[#This Row],[Column127]]=0,"",Table4[Column127])</f>
        <v/>
      </c>
      <c r="DZ48" t="str">
        <f>IF(Table4[[#This Row],[Column128]]=0,"",Table4[Column128])</f>
        <v/>
      </c>
      <c r="EA48" t="str">
        <f>IF(Table4[[#This Row],[Column129]]=0,"",Table4[Column129])</f>
        <v/>
      </c>
      <c r="EB48" t="str">
        <f>IF(Table4[[#This Row],[Column130]]=0,"",Table4[Column130])</f>
        <v/>
      </c>
      <c r="EC48" t="str">
        <f>IF(Table4[[#This Row],[Column131]]=0,"",Table4[Column131])</f>
        <v/>
      </c>
      <c r="ED48" t="str">
        <f>IF(Table4[[#This Row],[Column132]]=0,"",Table4[Column132])</f>
        <v/>
      </c>
      <c r="EE48" t="str">
        <f>IF(Table4[[#This Row],[Column133]]=0,"",Table4[Column133])</f>
        <v/>
      </c>
      <c r="EF48" t="str">
        <f>IF(Table4[[#This Row],[Column134]]=0,"",Table4[Column134])</f>
        <v/>
      </c>
      <c r="EG48" t="str">
        <f>IF(Table4[[#This Row],[Column135]]=0,"",Table4[Column135])</f>
        <v/>
      </c>
      <c r="EH48" t="str">
        <f>IF(Table4[[#This Row],[Column136]]=0,"",Table4[Column136])</f>
        <v/>
      </c>
      <c r="EI48" t="str">
        <f>IF(Table4[[#This Row],[Column137]]=0,"",Table4[Column137])</f>
        <v/>
      </c>
      <c r="EJ48" t="str">
        <f>IF(Table4[[#This Row],[Column138]]=0,"",Table4[Column138])</f>
        <v/>
      </c>
      <c r="EK48" t="str">
        <f>IF(Table4[[#This Row],[Column139]]=0,"",Table4[Column139])</f>
        <v/>
      </c>
      <c r="EL48" t="str">
        <f>IF(Table4[[#This Row],[Column140]]=0,"",Table4[Column140])</f>
        <v/>
      </c>
      <c r="EM48" t="str">
        <f>IF(Table4[[#This Row],[Column141]]=0,"",Table4[Column141])</f>
        <v/>
      </c>
      <c r="EN48" t="str">
        <f>IF(Table4[[#This Row],[Column142]]=0,"",Table4[Column142])</f>
        <v/>
      </c>
      <c r="EO48" t="str">
        <f>IF(Table4[[#This Row],[Column143]]=0,"",Table4[Column143])</f>
        <v/>
      </c>
      <c r="EP48" t="str">
        <f>IF(Table4[[#This Row],[Column144]]=0,"",Table4[Column144])</f>
        <v/>
      </c>
      <c r="EQ48" t="str">
        <f>IF(Table4[[#This Row],[Column145]]=0,"",Table4[Column145])</f>
        <v/>
      </c>
      <c r="ER48" t="str">
        <f>IF(Table4[[#This Row],[Column146]]=0,"",Table4[Column146])</f>
        <v/>
      </c>
      <c r="ES48" t="str">
        <f>IF(Table4[[#This Row],[Column147]]=0,"",Table4[Column147])</f>
        <v/>
      </c>
      <c r="ET48" t="str">
        <f>IF(Table4[[#This Row],[Column148]]=0,"",Table4[Column148])</f>
        <v/>
      </c>
      <c r="EU48" t="str">
        <f>IF(Table4[[#This Row],[Column149]]=0,"",Table4[Column149])</f>
        <v/>
      </c>
      <c r="EV48" t="str">
        <f>IF(Table4[[#This Row],[Column150]]=0,"",Table4[Column150])</f>
        <v/>
      </c>
      <c r="EW48" t="str">
        <f>IF(Table4[[#This Row],[Column151]]=0,"",Table4[Column151])</f>
        <v/>
      </c>
      <c r="EX48" t="str">
        <f>IF(Table4[[#This Row],[Column152]]=0,"",Table4[Column152])</f>
        <v/>
      </c>
      <c r="EY48" t="str">
        <f>IF(Table4[[#This Row],[Column153]]=0,"",Table4[Column153])</f>
        <v/>
      </c>
      <c r="EZ48" t="str">
        <f>IF(Table4[[#This Row],[Column154]]=0,"",Table4[Column154])</f>
        <v/>
      </c>
      <c r="FA48" t="str">
        <f>IF(Table4[[#This Row],[Column155]]=0,"",Table4[Column155])</f>
        <v/>
      </c>
      <c r="FB48" t="str">
        <f>IF(Table4[[#This Row],[Column156]]=0,"",Table4[Column156])</f>
        <v/>
      </c>
      <c r="FC48" t="str">
        <f>IF(Table4[[#This Row],[Column157]]=0,"",Table4[Column157])</f>
        <v/>
      </c>
      <c r="FD48" t="str">
        <f>IF(Table4[[#This Row],[Column158]]=0,"",Table4[Column158])</f>
        <v/>
      </c>
      <c r="FE48" t="str">
        <f>IF(Table4[[#This Row],[Column159]]=0,"",Table4[Column159])</f>
        <v/>
      </c>
      <c r="FF48" t="str">
        <f>IF(Table4[[#This Row],[Column160]]=0,"",Table4[Column160])</f>
        <v/>
      </c>
      <c r="FG48" t="str">
        <f>IF(Table4[[#This Row],[Column161]]=0,"",Table4[Column161])</f>
        <v/>
      </c>
      <c r="FH48" t="str">
        <f>IF(Table4[[#This Row],[Column162]]=0,"",Table4[Column162])</f>
        <v/>
      </c>
      <c r="FI48" t="str">
        <f>IF(Table4[[#This Row],[Column163]]=0,"",Table4[Column163])</f>
        <v/>
      </c>
      <c r="FJ48" t="str">
        <f>IF(Table4[[#This Row],[Column164]]=0,"",Table4[Column164])</f>
        <v/>
      </c>
      <c r="FK48" t="str">
        <f>IF(Table4[[#This Row],[Column165]]=0,"",Table4[Column165])</f>
        <v/>
      </c>
      <c r="FL48" t="str">
        <f>IF(Table4[[#This Row],[Column166]]=0,"",Table4[Column166])</f>
        <v/>
      </c>
      <c r="FM48" t="str">
        <f>IF(Table4[[#This Row],[Column167]]=0,"",Table4[Column167])</f>
        <v/>
      </c>
      <c r="FN48" t="str">
        <f>IF(Table4[[#This Row],[Column168]]=0,"",Table4[Column168])</f>
        <v/>
      </c>
      <c r="FO48" t="str">
        <f>IF(Table4[[#This Row],[Column169]]=0,"",Table4[Column169])</f>
        <v/>
      </c>
      <c r="FP48" t="str">
        <f>IF(Table4[[#This Row],[Column170]]=0,"",Table4[Column170])</f>
        <v/>
      </c>
      <c r="FQ48" t="str">
        <f>IF(Table4[[#This Row],[Column171]]=0,"",Table4[Column171])</f>
        <v/>
      </c>
      <c r="FR48" t="str">
        <f>IF(Table4[[#This Row],[Column172]]=0,"",Table4[Column172])</f>
        <v/>
      </c>
      <c r="FS48" t="str">
        <f>IF(Table4[[#This Row],[Column173]]=0,"",Table4[Column173])</f>
        <v/>
      </c>
      <c r="FT48" t="str">
        <f>IF(Table4[[#This Row],[Column174]]=0,"",Table4[Column174])</f>
        <v/>
      </c>
      <c r="FU48" t="str">
        <f>IF(Table4[[#This Row],[Column175]]=0,"",Table4[Column175])</f>
        <v/>
      </c>
      <c r="FV48" t="str">
        <f>IF(Table4[[#This Row],[Column176]]=0,"",Table4[Column176])</f>
        <v/>
      </c>
      <c r="FW48" t="str">
        <f>IF(Table4[[#This Row],[Column177]]=0,"",Table4[Column177])</f>
        <v/>
      </c>
      <c r="FX48" t="str">
        <f>IF(Table4[[#This Row],[Column178]]=0,"",Table4[Column178])</f>
        <v/>
      </c>
      <c r="FY48" t="str">
        <f>IF(Table4[[#This Row],[Column179]]=0,"",Table4[Column179])</f>
        <v/>
      </c>
      <c r="FZ48" t="str">
        <f>IF(Table4[[#This Row],[Column180]]=0,"",Table4[Column180])</f>
        <v/>
      </c>
      <c r="GA48" t="str">
        <f>IF(Table4[[#This Row],[Column181]]=0,"",Table4[Column181])</f>
        <v/>
      </c>
      <c r="GB48" t="str">
        <f>IF(Table4[[#This Row],[Column182]]=0,"",Table4[Column182])</f>
        <v/>
      </c>
      <c r="GC48" t="str">
        <f>IF(Table4[[#This Row],[Column183]]=0,"",Table4[Column183])</f>
        <v/>
      </c>
      <c r="GD48" t="str">
        <f>IF(Table4[[#This Row],[Column184]]=0,"",Table4[Column184])</f>
        <v/>
      </c>
      <c r="GE48" t="str">
        <f>IF(Table4[[#This Row],[Column185]]=0,"",Table4[Column185])</f>
        <v/>
      </c>
      <c r="GF48" t="str">
        <f>IF(Table4[[#This Row],[Column186]]=0,"",Table4[Column186])</f>
        <v/>
      </c>
      <c r="GG48" t="str">
        <f>IF(Table4[[#This Row],[Column187]]=0,"",Table4[Column187])</f>
        <v/>
      </c>
      <c r="GH48" t="str">
        <f>IF(Table4[[#This Row],[Column188]]=0,"",Table4[Column188])</f>
        <v/>
      </c>
      <c r="GI48" t="str">
        <f>IF(Table4[[#This Row],[Column189]]=0,"",Table4[Column189])</f>
        <v/>
      </c>
      <c r="GJ48" t="str">
        <f>IF(Table4[[#This Row],[Column190]]=0,"",Table4[Column190])</f>
        <v/>
      </c>
      <c r="GK48" t="str">
        <f>IF(Table4[[#This Row],[Column191]]=0,"",Table4[Column191])</f>
        <v/>
      </c>
      <c r="GL48" t="str">
        <f>IF(Table4[[#This Row],[Column192]]=0,"",Table4[Column192])</f>
        <v/>
      </c>
      <c r="GM48" t="str">
        <f>IF(Table4[[#This Row],[Column193]]=0,"",Table4[Column193])</f>
        <v/>
      </c>
      <c r="GN48" t="str">
        <f>IF(Table4[[#This Row],[Column194]]=0,"",Table4[Column194])</f>
        <v/>
      </c>
      <c r="GO48" t="str">
        <f>IF(Table4[[#This Row],[Column195]]=0,"",Table4[Column195])</f>
        <v/>
      </c>
      <c r="GP48" t="str">
        <f>IF(Table4[[#This Row],[Column196]]=0,"",Table4[Column196])</f>
        <v/>
      </c>
      <c r="GQ48" t="str">
        <f>IF(Table4[[#This Row],[Column197]]=0,"",Table4[Column197])</f>
        <v/>
      </c>
      <c r="GR48" t="str">
        <f>IF(Table4[[#This Row],[Column198]]=0,"",Table4[Column198])</f>
        <v/>
      </c>
      <c r="GS48" t="str">
        <f>IF(Table4[[#This Row],[Column199]]=0,"",Table4[Column199])</f>
        <v/>
      </c>
      <c r="GT48" t="str">
        <f>IF(Table4[[#This Row],[Column200]]=0,"",Table4[Column200])</f>
        <v/>
      </c>
      <c r="GU48" t="str">
        <f>IF(Table4[[#This Row],[Column201]]=0,"",Table4[Column201])</f>
        <v/>
      </c>
      <c r="GV48" t="str">
        <f>IF(Table4[[#This Row],[Column202]]=0,"",Table4[Column202])</f>
        <v/>
      </c>
      <c r="GW48" t="str">
        <f>IF(Table4[[#This Row],[Column203]]=0,"",Table4[Column203])</f>
        <v/>
      </c>
      <c r="GX48" t="str">
        <f>IF(Table4[[#This Row],[Conversions]]=0,"",Table4[Conversions])</f>
        <v/>
      </c>
      <c r="GY48" s="2" t="e">
        <f>Table434[[#This Row],[Conversions]]*B$2</f>
        <v>#VALUE!</v>
      </c>
      <c r="GZ48" s="6">
        <f>SUM(COUNTIF(Table434[[#This Row],[Path]:[Column203]],{"*e*","social"}))</f>
        <v>0</v>
      </c>
      <c r="HA48" s="6" t="e">
        <f t="array" ref="HA48">IF(LOOKUP(REPT("Z",255),IF(B48:GW48&lt;&gt;"",B48:GW48),B48:GW48)=A$2,1,0)</f>
        <v>#N/A</v>
      </c>
      <c r="HB48" s="6" t="e">
        <f t="array" ref="HB48">IF(LOOKUP(REPT("Z",255),IF(B48:GW48&lt;&gt;"",B48:GW48),B48:GW48)=A$3,1,0)</f>
        <v>#N/A</v>
      </c>
      <c r="HC48" s="6" t="e">
        <f t="array" ref="HC48">IF(LOOKUP(REPT("Z",255),IF(B48:GW48&lt;&gt;"",B48:GW48),B48:GW48)=A$4,1,0)</f>
        <v>#N/A</v>
      </c>
      <c r="HD48" s="6" t="e">
        <f t="array" ref="HD48">IF(LOOKUP(REPT("Z",255),IF(B48:GW48&lt;&gt;"",B48:GW48),B48:GW48)=A$5,1,0)</f>
        <v>#N/A</v>
      </c>
      <c r="HE48" s="6" t="e">
        <f t="array" ref="HE48">IF(LOOKUP(REPT("Z",255),IF(B48:GW48&lt;&gt;"",B48:GW48),B48:GW48)=A$6,1,0)</f>
        <v>#N/A</v>
      </c>
      <c r="HF48" s="6" t="e">
        <f t="array" ref="HF48">IF(LOOKUP(REPT("Z",255),IF(B48:GW48&lt;&gt;"",B48:GW48),B48:GW48)=A$7,1,0)</f>
        <v>#N/A</v>
      </c>
      <c r="HG48" s="5">
        <f>COUNTIF(Table434[[#This Row],[Path]:[Column203]],A$2)</f>
        <v>0</v>
      </c>
      <c r="HH48" s="5">
        <f>COUNTIF(Table434[[#This Row],[Path]:[Column203]],A$3)</f>
        <v>0</v>
      </c>
      <c r="HI48" s="5">
        <f>COUNTIF(Table434[[#This Row],[Path]:[Column203]],A$4)</f>
        <v>0</v>
      </c>
      <c r="HJ48" s="5">
        <f>COUNTIF(Table434[[#This Row],[Path]:[Column203]],A$5)</f>
        <v>0</v>
      </c>
      <c r="HK48" s="5">
        <f>COUNTIF(Table434[[#This Row],[Path]:[Column203]],A$6)</f>
        <v>0</v>
      </c>
      <c r="HL48" s="5">
        <f>COUNTIF(Table434[[#This Row],[Path]:[Column203]],A$7)</f>
        <v>0</v>
      </c>
      <c r="HM48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48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48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48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48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48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48" s="4" t="e">
        <f>Table434[[#This Row],[IncrementalOrganic Attribution Ratio]]*Table434[[#This Row],[Total Revenue]]</f>
        <v>#VALUE!</v>
      </c>
      <c r="HT48" s="4" t="e">
        <f>Table434[[#This Row],[BrandIntention Attribution Ratio]]*Table434[[#This Row],[Total Revenue]]</f>
        <v>#VALUE!</v>
      </c>
      <c r="HU48" s="4" t="e">
        <f>Table434[[#This Row],[Incrementalcpc Attribution Ratio]]*Table434[[#This Row],[Total Revenue]]</f>
        <v>#VALUE!</v>
      </c>
      <c r="HV48" s="4" t="e">
        <f>Table434[[#This Row],[Feeds Attribution Ratio]]*Table434[[#This Row],[Total Revenue]]</f>
        <v>#VALUE!</v>
      </c>
      <c r="HW48" s="4" t="e">
        <f>Table434[[#This Row],[Referrals Attribution Ratio]]*Table434[[#This Row],[Total Revenue]]</f>
        <v>#VALUE!</v>
      </c>
      <c r="HX48" s="4" t="e">
        <f>Table434[[#This Row],[Social Attribution Ratio]]*Table434[[#This Row],[Total Revenue]]</f>
        <v>#VALUE!</v>
      </c>
      <c r="HY48" s="18">
        <f>SUM(Table434[[#This Row],[IncrementalOrganic Attribution Ratio]:[Social Attribution Ratio]])</f>
        <v>0</v>
      </c>
    </row>
    <row r="49" spans="2:233" x14ac:dyDescent="0.25">
      <c r="B49" t="str">
        <f>IF(Table4[[#This Row],[Path]]=0,"",Table4[Path])</f>
        <v/>
      </c>
      <c r="C49" t="str">
        <f>IF(Table4[[#This Row],[Column1]]=0,"",Table4[Column1])</f>
        <v/>
      </c>
      <c r="D49" t="str">
        <f>IF(Table4[[#This Row],[Column2]]=0,"",Table4[Column2])</f>
        <v/>
      </c>
      <c r="E49" t="str">
        <f>IF(Table4[[#This Row],[Column3]]=0,"",Table4[Column3])</f>
        <v/>
      </c>
      <c r="F49" t="str">
        <f>IF(Table4[[#This Row],[Column4]]=0,"",Table4[Column4])</f>
        <v/>
      </c>
      <c r="G49" t="str">
        <f>IF(Table4[[#This Row],[Column5]]=0,"",Table4[Column5])</f>
        <v/>
      </c>
      <c r="H49" t="str">
        <f>IF(Table4[[#This Row],[Column6]]=0,"",Table4[Column6])</f>
        <v/>
      </c>
      <c r="I49" t="str">
        <f>IF(Table4[[#This Row],[Column7]]=0,"",Table4[Column7])</f>
        <v/>
      </c>
      <c r="J49" t="str">
        <f>IF(Table4[[#This Row],[Column8]]=0,"",Table4[Column8])</f>
        <v/>
      </c>
      <c r="K49" t="str">
        <f>IF(Table4[[#This Row],[Column9]]=0,"",Table4[Column9])</f>
        <v/>
      </c>
      <c r="L49" t="str">
        <f>IF(Table4[[#This Row],[Column10]]=0,"",Table4[Column10])</f>
        <v/>
      </c>
      <c r="M49" t="str">
        <f>IF(Table4[[#This Row],[Column11]]=0,"",Table4[Column11])</f>
        <v/>
      </c>
      <c r="N49" t="str">
        <f>IF(Table4[[#This Row],[Column12]]=0,"",Table4[Column12])</f>
        <v/>
      </c>
      <c r="O49" t="str">
        <f>IF(Table4[[#This Row],[Column13]]=0,"",Table4[Column13])</f>
        <v/>
      </c>
      <c r="P49" t="str">
        <f>IF(Table4[[#This Row],[Column14]]=0,"",Table4[Column14])</f>
        <v/>
      </c>
      <c r="Q49" t="str">
        <f>IF(Table4[[#This Row],[Column15]]=0,"",Table4[Column15])</f>
        <v/>
      </c>
      <c r="R49" t="str">
        <f>IF(Table4[[#This Row],[Column16]]=0,"",Table4[Column16])</f>
        <v/>
      </c>
      <c r="S49" t="str">
        <f>IF(Table4[[#This Row],[Column17]]=0,"",Table4[Column17])</f>
        <v/>
      </c>
      <c r="T49" t="str">
        <f>IF(Table4[[#This Row],[Column18]]=0,"",Table4[Column18])</f>
        <v/>
      </c>
      <c r="U49" t="str">
        <f>IF(Table4[[#This Row],[Column19]]=0,"",Table4[Column19])</f>
        <v/>
      </c>
      <c r="V49" t="str">
        <f>IF(Table4[[#This Row],[Column20]]=0,"",Table4[Column20])</f>
        <v/>
      </c>
      <c r="W49" t="str">
        <f>IF(Table4[[#This Row],[Column21]]=0,"",Table4[Column21])</f>
        <v/>
      </c>
      <c r="X49" t="str">
        <f>IF(Table4[[#This Row],[Column22]]=0,"",Table4[Column22])</f>
        <v/>
      </c>
      <c r="Y49" t="str">
        <f>IF(Table4[[#This Row],[Column23]]=0,"",Table4[Column23])</f>
        <v/>
      </c>
      <c r="Z49" t="str">
        <f>IF(Table4[[#This Row],[Column24]]=0,"",Table4[Column24])</f>
        <v/>
      </c>
      <c r="AA49" t="str">
        <f>IF(Table4[[#This Row],[Column25]]=0,"",Table4[Column25])</f>
        <v/>
      </c>
      <c r="AB49" t="str">
        <f>IF(Table4[[#This Row],[Column26]]=0,"",Table4[Column26])</f>
        <v/>
      </c>
      <c r="AC49" t="str">
        <f>IF(Table4[[#This Row],[Column27]]=0,"",Table4[Column27])</f>
        <v/>
      </c>
      <c r="AD49" t="str">
        <f>IF(Table4[[#This Row],[Column28]]=0,"",Table4[Column28])</f>
        <v/>
      </c>
      <c r="AE49" t="str">
        <f>IF(Table4[[#This Row],[Column29]]=0,"",Table4[Column29])</f>
        <v/>
      </c>
      <c r="AF49" t="str">
        <f>IF(Table4[[#This Row],[Column30]]=0,"",Table4[Column30])</f>
        <v/>
      </c>
      <c r="AG49" t="str">
        <f>IF(Table4[[#This Row],[Column31]]=0,"",Table4[Column31])</f>
        <v/>
      </c>
      <c r="AH49" t="str">
        <f>IF(Table4[[#This Row],[Column32]]=0,"",Table4[Column32])</f>
        <v/>
      </c>
      <c r="AI49" t="str">
        <f>IF(Table4[[#This Row],[Column33]]=0,"",Table4[Column33])</f>
        <v/>
      </c>
      <c r="AJ49" t="str">
        <f>IF(Table4[[#This Row],[Column34]]=0,"",Table4[Column34])</f>
        <v/>
      </c>
      <c r="AK49" t="str">
        <f>IF(Table4[[#This Row],[Column35]]=0,"",Table4[Column35])</f>
        <v/>
      </c>
      <c r="AL49" t="str">
        <f>IF(Table4[[#This Row],[Column36]]=0,"",Table4[Column36])</f>
        <v/>
      </c>
      <c r="AM49" t="str">
        <f>IF(Table4[[#This Row],[Column37]]=0,"",Table4[Column37])</f>
        <v/>
      </c>
      <c r="AN49" t="str">
        <f>IF(Table4[[#This Row],[Column38]]=0,"",Table4[Column38])</f>
        <v/>
      </c>
      <c r="AO49" t="str">
        <f>IF(Table4[[#This Row],[Column39]]=0,"",Table4[Column39])</f>
        <v/>
      </c>
      <c r="AP49" t="str">
        <f>IF(Table4[[#This Row],[Column40]]=0,"",Table4[Column40])</f>
        <v/>
      </c>
      <c r="AQ49" t="str">
        <f>IF(Table4[[#This Row],[Column41]]=0,"",Table4[Column41])</f>
        <v/>
      </c>
      <c r="AR49" t="str">
        <f>IF(Table4[[#This Row],[Column42]]=0,"",Table4[Column42])</f>
        <v/>
      </c>
      <c r="AS49" t="str">
        <f>IF(Table4[[#This Row],[Column43]]=0,"",Table4[Column43])</f>
        <v/>
      </c>
      <c r="AT49" t="str">
        <f>IF(Table4[[#This Row],[Column44]]=0,"",Table4[Column44])</f>
        <v/>
      </c>
      <c r="AU49" t="str">
        <f>IF(Table4[[#This Row],[Column45]]=0,"",Table4[Column45])</f>
        <v/>
      </c>
      <c r="AV49" t="str">
        <f>IF(Table4[[#This Row],[Column46]]=0,"",Table4[Column46])</f>
        <v/>
      </c>
      <c r="AW49" t="str">
        <f>IF(Table4[[#This Row],[Column47]]=0,"",Table4[Column47])</f>
        <v/>
      </c>
      <c r="AX49" t="str">
        <f>IF(Table4[[#This Row],[Column48]]=0,"",Table4[Column48])</f>
        <v/>
      </c>
      <c r="AY49" t="str">
        <f>IF(Table4[[#This Row],[Column49]]=0,"",Table4[Column49])</f>
        <v/>
      </c>
      <c r="AZ49" t="str">
        <f>IF(Table4[[#This Row],[Column50]]=0,"",Table4[Column50])</f>
        <v/>
      </c>
      <c r="BA49" t="str">
        <f>IF(Table4[[#This Row],[Column51]]=0,"",Table4[Column51])</f>
        <v/>
      </c>
      <c r="BB49" t="str">
        <f>IF(Table4[[#This Row],[Column52]]=0,"",Table4[Column52])</f>
        <v/>
      </c>
      <c r="BC49" t="str">
        <f>IF(Table4[[#This Row],[Column53]]=0,"",Table4[Column53])</f>
        <v/>
      </c>
      <c r="BD49" t="str">
        <f>IF(Table4[[#This Row],[Column54]]=0,"",Table4[Column54])</f>
        <v/>
      </c>
      <c r="BE49" t="str">
        <f>IF(Table4[[#This Row],[Column55]]=0,"",Table4[Column55])</f>
        <v/>
      </c>
      <c r="BF49" t="str">
        <f>IF(Table4[[#This Row],[Column56]]=0,"",Table4[Column56])</f>
        <v/>
      </c>
      <c r="BG49" t="str">
        <f>IF(Table4[[#This Row],[Column57]]=0,"",Table4[Column57])</f>
        <v/>
      </c>
      <c r="BH49" t="str">
        <f>IF(Table4[[#This Row],[Column58]]=0,"",Table4[Column58])</f>
        <v/>
      </c>
      <c r="BI49" t="str">
        <f>IF(Table4[[#This Row],[Column59]]=0,"",Table4[Column59])</f>
        <v/>
      </c>
      <c r="BJ49" t="str">
        <f>IF(Table4[[#This Row],[Column60]]=0,"",Table4[Column60])</f>
        <v/>
      </c>
      <c r="BK49" t="str">
        <f>IF(Table4[[#This Row],[Column61]]=0,"",Table4[Column61])</f>
        <v/>
      </c>
      <c r="BL49" t="str">
        <f>IF(Table4[[#This Row],[Column62]]=0,"",Table4[Column62])</f>
        <v/>
      </c>
      <c r="BM49" t="str">
        <f>IF(Table4[[#This Row],[Column63]]=0,"",Table4[Column63])</f>
        <v/>
      </c>
      <c r="BN49" t="str">
        <f>IF(Table4[[#This Row],[Column64]]=0,"",Table4[Column64])</f>
        <v/>
      </c>
      <c r="BO49" t="str">
        <f>IF(Table4[[#This Row],[Column65]]=0,"",Table4[Column65])</f>
        <v/>
      </c>
      <c r="BP49" t="str">
        <f>IF(Table4[[#This Row],[Column66]]=0,"",Table4[Column66])</f>
        <v/>
      </c>
      <c r="BQ49" t="str">
        <f>IF(Table4[[#This Row],[Column67]]=0,"",Table4[Column67])</f>
        <v/>
      </c>
      <c r="BR49" t="str">
        <f>IF(Table4[[#This Row],[Column68]]=0,"",Table4[Column68])</f>
        <v/>
      </c>
      <c r="BS49" t="str">
        <f>IF(Table4[[#This Row],[Column69]]=0,"",Table4[Column69])</f>
        <v/>
      </c>
      <c r="BT49" t="str">
        <f>IF(Table4[[#This Row],[Column70]]=0,"",Table4[Column70])</f>
        <v/>
      </c>
      <c r="BU49" t="str">
        <f>IF(Table4[[#This Row],[Column71]]=0,"",Table4[Column71])</f>
        <v/>
      </c>
      <c r="BV49" t="str">
        <f>IF(Table4[[#This Row],[Column72]]=0,"",Table4[Column72])</f>
        <v/>
      </c>
      <c r="BW49" t="str">
        <f>IF(Table4[[#This Row],[Column73]]=0,"",Table4[Column73])</f>
        <v/>
      </c>
      <c r="BX49" t="str">
        <f>IF(Table4[[#This Row],[Column74]]=0,"",Table4[Column74])</f>
        <v/>
      </c>
      <c r="BY49" t="str">
        <f>IF(Table4[[#This Row],[Column75]]=0,"",Table4[Column75])</f>
        <v/>
      </c>
      <c r="BZ49" t="str">
        <f>IF(Table4[[#This Row],[Column76]]=0,"",Table4[Column76])</f>
        <v/>
      </c>
      <c r="CA49" t="str">
        <f>IF(Table4[[#This Row],[Column77]]=0,"",Table4[Column77])</f>
        <v/>
      </c>
      <c r="CB49" t="str">
        <f>IF(Table4[[#This Row],[Column78]]=0,"",Table4[Column78])</f>
        <v/>
      </c>
      <c r="CC49" t="str">
        <f>IF(Table4[[#This Row],[Column79]]=0,"",Table4[Column79])</f>
        <v/>
      </c>
      <c r="CD49" t="str">
        <f>IF(Table4[[#This Row],[Column80]]=0,"",Table4[Column80])</f>
        <v/>
      </c>
      <c r="CE49" t="str">
        <f>IF(Table4[[#This Row],[Column81]]=0,"",Table4[Column81])</f>
        <v/>
      </c>
      <c r="CF49" t="str">
        <f>IF(Table4[[#This Row],[Column82]]=0,"",Table4[Column82])</f>
        <v/>
      </c>
      <c r="CG49" t="str">
        <f>IF(Table4[[#This Row],[Column83]]=0,"",Table4[Column83])</f>
        <v/>
      </c>
      <c r="CH49" t="str">
        <f>IF(Table4[[#This Row],[Column84]]=0,"",Table4[Column84])</f>
        <v/>
      </c>
      <c r="CI49" t="str">
        <f>IF(Table4[[#This Row],[Column85]]=0,"",Table4[Column85])</f>
        <v/>
      </c>
      <c r="CJ49" t="str">
        <f>IF(Table4[[#This Row],[Column86]]=0,"",Table4[Column86])</f>
        <v/>
      </c>
      <c r="CK49" t="str">
        <f>IF(Table4[[#This Row],[Column87]]=0,"",Table4[Column87])</f>
        <v/>
      </c>
      <c r="CL49" t="str">
        <f>IF(Table4[[#This Row],[Column88]]=0,"",Table4[Column88])</f>
        <v/>
      </c>
      <c r="CM49" t="str">
        <f>IF(Table4[[#This Row],[Column89]]=0,"",Table4[Column89])</f>
        <v/>
      </c>
      <c r="CN49" t="str">
        <f>IF(Table4[[#This Row],[Column90]]=0,"",Table4[Column90])</f>
        <v/>
      </c>
      <c r="CO49" t="str">
        <f>IF(Table4[[#This Row],[Column91]]=0,"",Table4[Column91])</f>
        <v/>
      </c>
      <c r="CP49" t="str">
        <f>IF(Table4[[#This Row],[Column92]]=0,"",Table4[Column92])</f>
        <v/>
      </c>
      <c r="CQ49" t="str">
        <f>IF(Table4[[#This Row],[Column93]]=0,"",Table4[Column93])</f>
        <v/>
      </c>
      <c r="CR49" t="str">
        <f>IF(Table4[[#This Row],[Column94]]=0,"",Table4[Column94])</f>
        <v/>
      </c>
      <c r="CS49" t="str">
        <f>IF(Table4[[#This Row],[Column95]]=0,"",Table4[Column95])</f>
        <v/>
      </c>
      <c r="CT49" t="str">
        <f>IF(Table4[[#This Row],[Column96]]=0,"",Table4[Column96])</f>
        <v/>
      </c>
      <c r="CU49" t="str">
        <f>IF(Table4[[#This Row],[Column97]]=0,"",Table4[Column97])</f>
        <v/>
      </c>
      <c r="CV49" t="str">
        <f>IF(Table4[[#This Row],[Column98]]=0,"",Table4[Column98])</f>
        <v/>
      </c>
      <c r="CW49" t="str">
        <f>IF(Table4[[#This Row],[Column99]]=0,"",Table4[Column99])</f>
        <v/>
      </c>
      <c r="CX49" t="str">
        <f>IF(Table4[[#This Row],[Column100]]=0,"",Table4[Column100])</f>
        <v/>
      </c>
      <c r="CY49" t="str">
        <f>IF(Table4[[#This Row],[Column101]]=0,"",Table4[Column101])</f>
        <v/>
      </c>
      <c r="CZ49" t="str">
        <f>IF(Table4[[#This Row],[Column102]]=0,"",Table4[Column102])</f>
        <v/>
      </c>
      <c r="DA49" t="str">
        <f>IF(Table4[[#This Row],[Column103]]=0,"",Table4[Column103])</f>
        <v/>
      </c>
      <c r="DB49" t="str">
        <f>IF(Table4[[#This Row],[Column104]]=0,"",Table4[Column104])</f>
        <v/>
      </c>
      <c r="DC49" t="str">
        <f>IF(Table4[[#This Row],[Column105]]=0,"",Table4[Column105])</f>
        <v/>
      </c>
      <c r="DD49" t="str">
        <f>IF(Table4[[#This Row],[Column106]]=0,"",Table4[Column106])</f>
        <v/>
      </c>
      <c r="DE49" t="str">
        <f>IF(Table4[[#This Row],[Column107]]=0,"",Table4[Column107])</f>
        <v/>
      </c>
      <c r="DF49" t="str">
        <f>IF(Table4[[#This Row],[Column108]]=0,"",Table4[Column108])</f>
        <v/>
      </c>
      <c r="DG49" t="str">
        <f>IF(Table4[[#This Row],[Column109]]=0,"",Table4[Column109])</f>
        <v/>
      </c>
      <c r="DH49" t="str">
        <f>IF(Table4[[#This Row],[Column110]]=0,"",Table4[Column110])</f>
        <v/>
      </c>
      <c r="DI49" t="str">
        <f>IF(Table4[[#This Row],[Column111]]=0,"",Table4[Column111])</f>
        <v/>
      </c>
      <c r="DJ49" t="str">
        <f>IF(Table4[[#This Row],[Column112]]=0,"",Table4[Column112])</f>
        <v/>
      </c>
      <c r="DK49" t="str">
        <f>IF(Table4[[#This Row],[Column113]]=0,"",Table4[Column113])</f>
        <v/>
      </c>
      <c r="DL49" t="str">
        <f>IF(Table4[[#This Row],[Column114]]=0,"",Table4[Column114])</f>
        <v/>
      </c>
      <c r="DM49" t="str">
        <f>IF(Table4[[#This Row],[Column115]]=0,"",Table4[Column115])</f>
        <v/>
      </c>
      <c r="DN49" t="str">
        <f>IF(Table4[[#This Row],[Column116]]=0,"",Table4[Column116])</f>
        <v/>
      </c>
      <c r="DO49" t="str">
        <f>IF(Table4[[#This Row],[Column117]]=0,"",Table4[Column117])</f>
        <v/>
      </c>
      <c r="DP49" t="str">
        <f>IF(Table4[[#This Row],[Column118]]=0,"",Table4[Column118])</f>
        <v/>
      </c>
      <c r="DQ49" t="str">
        <f>IF(Table4[[#This Row],[Column119]]=0,"",Table4[Column119])</f>
        <v/>
      </c>
      <c r="DR49" t="str">
        <f>IF(Table4[[#This Row],[Column120]]=0,"",Table4[Column120])</f>
        <v/>
      </c>
      <c r="DS49" t="str">
        <f>IF(Table4[[#This Row],[Column121]]=0,"",Table4[Column121])</f>
        <v/>
      </c>
      <c r="DT49" t="str">
        <f>IF(Table4[[#This Row],[Column122]]=0,"",Table4[Column122])</f>
        <v/>
      </c>
      <c r="DU49" t="str">
        <f>IF(Table4[[#This Row],[Column123]]=0,"",Table4[Column123])</f>
        <v/>
      </c>
      <c r="DV49" t="str">
        <f>IF(Table4[[#This Row],[Column124]]=0,"",Table4[Column124])</f>
        <v/>
      </c>
      <c r="DW49" t="str">
        <f>IF(Table4[[#This Row],[Column125]]=0,"",Table4[Column125])</f>
        <v/>
      </c>
      <c r="DX49" t="str">
        <f>IF(Table4[[#This Row],[Column126]]=0,"",Table4[Column126])</f>
        <v/>
      </c>
      <c r="DY49" t="str">
        <f>IF(Table4[[#This Row],[Column127]]=0,"",Table4[Column127])</f>
        <v/>
      </c>
      <c r="DZ49" t="str">
        <f>IF(Table4[[#This Row],[Column128]]=0,"",Table4[Column128])</f>
        <v/>
      </c>
      <c r="EA49" t="str">
        <f>IF(Table4[[#This Row],[Column129]]=0,"",Table4[Column129])</f>
        <v/>
      </c>
      <c r="EB49" t="str">
        <f>IF(Table4[[#This Row],[Column130]]=0,"",Table4[Column130])</f>
        <v/>
      </c>
      <c r="EC49" t="str">
        <f>IF(Table4[[#This Row],[Column131]]=0,"",Table4[Column131])</f>
        <v/>
      </c>
      <c r="ED49" t="str">
        <f>IF(Table4[[#This Row],[Column132]]=0,"",Table4[Column132])</f>
        <v/>
      </c>
      <c r="EE49" t="str">
        <f>IF(Table4[[#This Row],[Column133]]=0,"",Table4[Column133])</f>
        <v/>
      </c>
      <c r="EF49" t="str">
        <f>IF(Table4[[#This Row],[Column134]]=0,"",Table4[Column134])</f>
        <v/>
      </c>
      <c r="EG49" t="str">
        <f>IF(Table4[[#This Row],[Column135]]=0,"",Table4[Column135])</f>
        <v/>
      </c>
      <c r="EH49" t="str">
        <f>IF(Table4[[#This Row],[Column136]]=0,"",Table4[Column136])</f>
        <v/>
      </c>
      <c r="EI49" t="str">
        <f>IF(Table4[[#This Row],[Column137]]=0,"",Table4[Column137])</f>
        <v/>
      </c>
      <c r="EJ49" t="str">
        <f>IF(Table4[[#This Row],[Column138]]=0,"",Table4[Column138])</f>
        <v/>
      </c>
      <c r="EK49" t="str">
        <f>IF(Table4[[#This Row],[Column139]]=0,"",Table4[Column139])</f>
        <v/>
      </c>
      <c r="EL49" t="str">
        <f>IF(Table4[[#This Row],[Column140]]=0,"",Table4[Column140])</f>
        <v/>
      </c>
      <c r="EM49" t="str">
        <f>IF(Table4[[#This Row],[Column141]]=0,"",Table4[Column141])</f>
        <v/>
      </c>
      <c r="EN49" t="str">
        <f>IF(Table4[[#This Row],[Column142]]=0,"",Table4[Column142])</f>
        <v/>
      </c>
      <c r="EO49" t="str">
        <f>IF(Table4[[#This Row],[Column143]]=0,"",Table4[Column143])</f>
        <v/>
      </c>
      <c r="EP49" t="str">
        <f>IF(Table4[[#This Row],[Column144]]=0,"",Table4[Column144])</f>
        <v/>
      </c>
      <c r="EQ49" t="str">
        <f>IF(Table4[[#This Row],[Column145]]=0,"",Table4[Column145])</f>
        <v/>
      </c>
      <c r="ER49" t="str">
        <f>IF(Table4[[#This Row],[Column146]]=0,"",Table4[Column146])</f>
        <v/>
      </c>
      <c r="ES49" t="str">
        <f>IF(Table4[[#This Row],[Column147]]=0,"",Table4[Column147])</f>
        <v/>
      </c>
      <c r="ET49" t="str">
        <f>IF(Table4[[#This Row],[Column148]]=0,"",Table4[Column148])</f>
        <v/>
      </c>
      <c r="EU49" t="str">
        <f>IF(Table4[[#This Row],[Column149]]=0,"",Table4[Column149])</f>
        <v/>
      </c>
      <c r="EV49" t="str">
        <f>IF(Table4[[#This Row],[Column150]]=0,"",Table4[Column150])</f>
        <v/>
      </c>
      <c r="EW49" t="str">
        <f>IF(Table4[[#This Row],[Column151]]=0,"",Table4[Column151])</f>
        <v/>
      </c>
      <c r="EX49" t="str">
        <f>IF(Table4[[#This Row],[Column152]]=0,"",Table4[Column152])</f>
        <v/>
      </c>
      <c r="EY49" t="str">
        <f>IF(Table4[[#This Row],[Column153]]=0,"",Table4[Column153])</f>
        <v/>
      </c>
      <c r="EZ49" t="str">
        <f>IF(Table4[[#This Row],[Column154]]=0,"",Table4[Column154])</f>
        <v/>
      </c>
      <c r="FA49" t="str">
        <f>IF(Table4[[#This Row],[Column155]]=0,"",Table4[Column155])</f>
        <v/>
      </c>
      <c r="FB49" t="str">
        <f>IF(Table4[[#This Row],[Column156]]=0,"",Table4[Column156])</f>
        <v/>
      </c>
      <c r="FC49" t="str">
        <f>IF(Table4[[#This Row],[Column157]]=0,"",Table4[Column157])</f>
        <v/>
      </c>
      <c r="FD49" t="str">
        <f>IF(Table4[[#This Row],[Column158]]=0,"",Table4[Column158])</f>
        <v/>
      </c>
      <c r="FE49" t="str">
        <f>IF(Table4[[#This Row],[Column159]]=0,"",Table4[Column159])</f>
        <v/>
      </c>
      <c r="FF49" t="str">
        <f>IF(Table4[[#This Row],[Column160]]=0,"",Table4[Column160])</f>
        <v/>
      </c>
      <c r="FG49" t="str">
        <f>IF(Table4[[#This Row],[Column161]]=0,"",Table4[Column161])</f>
        <v/>
      </c>
      <c r="FH49" t="str">
        <f>IF(Table4[[#This Row],[Column162]]=0,"",Table4[Column162])</f>
        <v/>
      </c>
      <c r="FI49" t="str">
        <f>IF(Table4[[#This Row],[Column163]]=0,"",Table4[Column163])</f>
        <v/>
      </c>
      <c r="FJ49" t="str">
        <f>IF(Table4[[#This Row],[Column164]]=0,"",Table4[Column164])</f>
        <v/>
      </c>
      <c r="FK49" t="str">
        <f>IF(Table4[[#This Row],[Column165]]=0,"",Table4[Column165])</f>
        <v/>
      </c>
      <c r="FL49" t="str">
        <f>IF(Table4[[#This Row],[Column166]]=0,"",Table4[Column166])</f>
        <v/>
      </c>
      <c r="FM49" t="str">
        <f>IF(Table4[[#This Row],[Column167]]=0,"",Table4[Column167])</f>
        <v/>
      </c>
      <c r="FN49" t="str">
        <f>IF(Table4[[#This Row],[Column168]]=0,"",Table4[Column168])</f>
        <v/>
      </c>
      <c r="FO49" t="str">
        <f>IF(Table4[[#This Row],[Column169]]=0,"",Table4[Column169])</f>
        <v/>
      </c>
      <c r="FP49" t="str">
        <f>IF(Table4[[#This Row],[Column170]]=0,"",Table4[Column170])</f>
        <v/>
      </c>
      <c r="FQ49" t="str">
        <f>IF(Table4[[#This Row],[Column171]]=0,"",Table4[Column171])</f>
        <v/>
      </c>
      <c r="FR49" t="str">
        <f>IF(Table4[[#This Row],[Column172]]=0,"",Table4[Column172])</f>
        <v/>
      </c>
      <c r="FS49" t="str">
        <f>IF(Table4[[#This Row],[Column173]]=0,"",Table4[Column173])</f>
        <v/>
      </c>
      <c r="FT49" t="str">
        <f>IF(Table4[[#This Row],[Column174]]=0,"",Table4[Column174])</f>
        <v/>
      </c>
      <c r="FU49" t="str">
        <f>IF(Table4[[#This Row],[Column175]]=0,"",Table4[Column175])</f>
        <v/>
      </c>
      <c r="FV49" t="str">
        <f>IF(Table4[[#This Row],[Column176]]=0,"",Table4[Column176])</f>
        <v/>
      </c>
      <c r="FW49" t="str">
        <f>IF(Table4[[#This Row],[Column177]]=0,"",Table4[Column177])</f>
        <v/>
      </c>
      <c r="FX49" t="str">
        <f>IF(Table4[[#This Row],[Column178]]=0,"",Table4[Column178])</f>
        <v/>
      </c>
      <c r="FY49" t="str">
        <f>IF(Table4[[#This Row],[Column179]]=0,"",Table4[Column179])</f>
        <v/>
      </c>
      <c r="FZ49" t="str">
        <f>IF(Table4[[#This Row],[Column180]]=0,"",Table4[Column180])</f>
        <v/>
      </c>
      <c r="GA49" t="str">
        <f>IF(Table4[[#This Row],[Column181]]=0,"",Table4[Column181])</f>
        <v/>
      </c>
      <c r="GB49" t="str">
        <f>IF(Table4[[#This Row],[Column182]]=0,"",Table4[Column182])</f>
        <v/>
      </c>
      <c r="GC49" t="str">
        <f>IF(Table4[[#This Row],[Column183]]=0,"",Table4[Column183])</f>
        <v/>
      </c>
      <c r="GD49" t="str">
        <f>IF(Table4[[#This Row],[Column184]]=0,"",Table4[Column184])</f>
        <v/>
      </c>
      <c r="GE49" t="str">
        <f>IF(Table4[[#This Row],[Column185]]=0,"",Table4[Column185])</f>
        <v/>
      </c>
      <c r="GF49" t="str">
        <f>IF(Table4[[#This Row],[Column186]]=0,"",Table4[Column186])</f>
        <v/>
      </c>
      <c r="GG49" t="str">
        <f>IF(Table4[[#This Row],[Column187]]=0,"",Table4[Column187])</f>
        <v/>
      </c>
      <c r="GH49" t="str">
        <f>IF(Table4[[#This Row],[Column188]]=0,"",Table4[Column188])</f>
        <v/>
      </c>
      <c r="GI49" t="str">
        <f>IF(Table4[[#This Row],[Column189]]=0,"",Table4[Column189])</f>
        <v/>
      </c>
      <c r="GJ49" t="str">
        <f>IF(Table4[[#This Row],[Column190]]=0,"",Table4[Column190])</f>
        <v/>
      </c>
      <c r="GK49" t="str">
        <f>IF(Table4[[#This Row],[Column191]]=0,"",Table4[Column191])</f>
        <v/>
      </c>
      <c r="GL49" t="str">
        <f>IF(Table4[[#This Row],[Column192]]=0,"",Table4[Column192])</f>
        <v/>
      </c>
      <c r="GM49" t="str">
        <f>IF(Table4[[#This Row],[Column193]]=0,"",Table4[Column193])</f>
        <v/>
      </c>
      <c r="GN49" t="str">
        <f>IF(Table4[[#This Row],[Column194]]=0,"",Table4[Column194])</f>
        <v/>
      </c>
      <c r="GO49" t="str">
        <f>IF(Table4[[#This Row],[Column195]]=0,"",Table4[Column195])</f>
        <v/>
      </c>
      <c r="GP49" t="str">
        <f>IF(Table4[[#This Row],[Column196]]=0,"",Table4[Column196])</f>
        <v/>
      </c>
      <c r="GQ49" t="str">
        <f>IF(Table4[[#This Row],[Column197]]=0,"",Table4[Column197])</f>
        <v/>
      </c>
      <c r="GR49" t="str">
        <f>IF(Table4[[#This Row],[Column198]]=0,"",Table4[Column198])</f>
        <v/>
      </c>
      <c r="GS49" t="str">
        <f>IF(Table4[[#This Row],[Column199]]=0,"",Table4[Column199])</f>
        <v/>
      </c>
      <c r="GT49" t="str">
        <f>IF(Table4[[#This Row],[Column200]]=0,"",Table4[Column200])</f>
        <v/>
      </c>
      <c r="GU49" t="str">
        <f>IF(Table4[[#This Row],[Column201]]=0,"",Table4[Column201])</f>
        <v/>
      </c>
      <c r="GV49" t="str">
        <f>IF(Table4[[#This Row],[Column202]]=0,"",Table4[Column202])</f>
        <v/>
      </c>
      <c r="GW49" t="str">
        <f>IF(Table4[[#This Row],[Column203]]=0,"",Table4[Column203])</f>
        <v/>
      </c>
      <c r="GX49" t="str">
        <f>IF(Table4[[#This Row],[Conversions]]=0,"",Table4[Conversions])</f>
        <v/>
      </c>
      <c r="GY49" s="2" t="e">
        <f>Table434[[#This Row],[Conversions]]*B$2</f>
        <v>#VALUE!</v>
      </c>
      <c r="GZ49" s="6">
        <f>SUM(COUNTIF(Table434[[#This Row],[Path]:[Column203]],{"*e*","social"}))</f>
        <v>0</v>
      </c>
      <c r="HA49" s="6" t="e">
        <f t="array" ref="HA49">IF(LOOKUP(REPT("Z",255),IF(B49:GW49&lt;&gt;"",B49:GW49),B49:GW49)=A$2,1,0)</f>
        <v>#N/A</v>
      </c>
      <c r="HB49" s="6" t="e">
        <f t="array" ref="HB49">IF(LOOKUP(REPT("Z",255),IF(B49:GW49&lt;&gt;"",B49:GW49),B49:GW49)=A$3,1,0)</f>
        <v>#N/A</v>
      </c>
      <c r="HC49" s="6" t="e">
        <f t="array" ref="HC49">IF(LOOKUP(REPT("Z",255),IF(B49:GW49&lt;&gt;"",B49:GW49),B49:GW49)=A$4,1,0)</f>
        <v>#N/A</v>
      </c>
      <c r="HD49" s="6" t="e">
        <f t="array" ref="HD49">IF(LOOKUP(REPT("Z",255),IF(B49:GW49&lt;&gt;"",B49:GW49),B49:GW49)=A$5,1,0)</f>
        <v>#N/A</v>
      </c>
      <c r="HE49" s="6" t="e">
        <f t="array" ref="HE49">IF(LOOKUP(REPT("Z",255),IF(B49:GW49&lt;&gt;"",B49:GW49),B49:GW49)=A$6,1,0)</f>
        <v>#N/A</v>
      </c>
      <c r="HF49" s="6" t="e">
        <f t="array" ref="HF49">IF(LOOKUP(REPT("Z",255),IF(B49:GW49&lt;&gt;"",B49:GW49),B49:GW49)=A$7,1,0)</f>
        <v>#N/A</v>
      </c>
      <c r="HG49" s="5">
        <f>COUNTIF(Table434[[#This Row],[Path]:[Column203]],A$2)</f>
        <v>0</v>
      </c>
      <c r="HH49" s="5">
        <f>COUNTIF(Table434[[#This Row],[Path]:[Column203]],A$3)</f>
        <v>0</v>
      </c>
      <c r="HI49" s="5">
        <f>COUNTIF(Table434[[#This Row],[Path]:[Column203]],A$4)</f>
        <v>0</v>
      </c>
      <c r="HJ49" s="5">
        <f>COUNTIF(Table434[[#This Row],[Path]:[Column203]],A$5)</f>
        <v>0</v>
      </c>
      <c r="HK49" s="5">
        <f>COUNTIF(Table434[[#This Row],[Path]:[Column203]],A$6)</f>
        <v>0</v>
      </c>
      <c r="HL49" s="5">
        <f>COUNTIF(Table434[[#This Row],[Path]:[Column203]],A$7)</f>
        <v>0</v>
      </c>
      <c r="HM49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49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49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49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49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49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49" s="4" t="e">
        <f>Table434[[#This Row],[IncrementalOrganic Attribution Ratio]]*Table434[[#This Row],[Total Revenue]]</f>
        <v>#VALUE!</v>
      </c>
      <c r="HT49" s="4" t="e">
        <f>Table434[[#This Row],[BrandIntention Attribution Ratio]]*Table434[[#This Row],[Total Revenue]]</f>
        <v>#VALUE!</v>
      </c>
      <c r="HU49" s="4" t="e">
        <f>Table434[[#This Row],[Incrementalcpc Attribution Ratio]]*Table434[[#This Row],[Total Revenue]]</f>
        <v>#VALUE!</v>
      </c>
      <c r="HV49" s="4" t="e">
        <f>Table434[[#This Row],[Feeds Attribution Ratio]]*Table434[[#This Row],[Total Revenue]]</f>
        <v>#VALUE!</v>
      </c>
      <c r="HW49" s="4" t="e">
        <f>Table434[[#This Row],[Referrals Attribution Ratio]]*Table434[[#This Row],[Total Revenue]]</f>
        <v>#VALUE!</v>
      </c>
      <c r="HX49" s="4" t="e">
        <f>Table434[[#This Row],[Social Attribution Ratio]]*Table434[[#This Row],[Total Revenue]]</f>
        <v>#VALUE!</v>
      </c>
      <c r="HY49" s="18">
        <f>SUM(Table434[[#This Row],[IncrementalOrganic Attribution Ratio]:[Social Attribution Ratio]])</f>
        <v>0</v>
      </c>
    </row>
    <row r="50" spans="2:233" x14ac:dyDescent="0.25">
      <c r="B50" t="str">
        <f>IF(Table4[[#This Row],[Path]]=0,"",Table4[Path])</f>
        <v/>
      </c>
      <c r="C50" t="str">
        <f>IF(Table4[[#This Row],[Column1]]=0,"",Table4[Column1])</f>
        <v/>
      </c>
      <c r="D50" t="str">
        <f>IF(Table4[[#This Row],[Column2]]=0,"",Table4[Column2])</f>
        <v/>
      </c>
      <c r="E50" t="str">
        <f>IF(Table4[[#This Row],[Column3]]=0,"",Table4[Column3])</f>
        <v/>
      </c>
      <c r="F50" t="str">
        <f>IF(Table4[[#This Row],[Column4]]=0,"",Table4[Column4])</f>
        <v/>
      </c>
      <c r="G50" t="str">
        <f>IF(Table4[[#This Row],[Column5]]=0,"",Table4[Column5])</f>
        <v/>
      </c>
      <c r="H50" t="str">
        <f>IF(Table4[[#This Row],[Column6]]=0,"",Table4[Column6])</f>
        <v/>
      </c>
      <c r="I50" t="str">
        <f>IF(Table4[[#This Row],[Column7]]=0,"",Table4[Column7])</f>
        <v/>
      </c>
      <c r="J50" t="str">
        <f>IF(Table4[[#This Row],[Column8]]=0,"",Table4[Column8])</f>
        <v/>
      </c>
      <c r="K50" t="str">
        <f>IF(Table4[[#This Row],[Column9]]=0,"",Table4[Column9])</f>
        <v/>
      </c>
      <c r="L50" t="str">
        <f>IF(Table4[[#This Row],[Column10]]=0,"",Table4[Column10])</f>
        <v/>
      </c>
      <c r="M50" t="str">
        <f>IF(Table4[[#This Row],[Column11]]=0,"",Table4[Column11])</f>
        <v/>
      </c>
      <c r="N50" t="str">
        <f>IF(Table4[[#This Row],[Column12]]=0,"",Table4[Column12])</f>
        <v/>
      </c>
      <c r="O50" t="str">
        <f>IF(Table4[[#This Row],[Column13]]=0,"",Table4[Column13])</f>
        <v/>
      </c>
      <c r="P50" t="str">
        <f>IF(Table4[[#This Row],[Column14]]=0,"",Table4[Column14])</f>
        <v/>
      </c>
      <c r="Q50" t="str">
        <f>IF(Table4[[#This Row],[Column15]]=0,"",Table4[Column15])</f>
        <v/>
      </c>
      <c r="R50" t="str">
        <f>IF(Table4[[#This Row],[Column16]]=0,"",Table4[Column16])</f>
        <v/>
      </c>
      <c r="S50" t="str">
        <f>IF(Table4[[#This Row],[Column17]]=0,"",Table4[Column17])</f>
        <v/>
      </c>
      <c r="T50" t="str">
        <f>IF(Table4[[#This Row],[Column18]]=0,"",Table4[Column18])</f>
        <v/>
      </c>
      <c r="U50" t="str">
        <f>IF(Table4[[#This Row],[Column19]]=0,"",Table4[Column19])</f>
        <v/>
      </c>
      <c r="V50" t="str">
        <f>IF(Table4[[#This Row],[Column20]]=0,"",Table4[Column20])</f>
        <v/>
      </c>
      <c r="W50" t="str">
        <f>IF(Table4[[#This Row],[Column21]]=0,"",Table4[Column21])</f>
        <v/>
      </c>
      <c r="X50" t="str">
        <f>IF(Table4[[#This Row],[Column22]]=0,"",Table4[Column22])</f>
        <v/>
      </c>
      <c r="Y50" t="str">
        <f>IF(Table4[[#This Row],[Column23]]=0,"",Table4[Column23])</f>
        <v/>
      </c>
      <c r="Z50" t="str">
        <f>IF(Table4[[#This Row],[Column24]]=0,"",Table4[Column24])</f>
        <v/>
      </c>
      <c r="AA50" t="str">
        <f>IF(Table4[[#This Row],[Column25]]=0,"",Table4[Column25])</f>
        <v/>
      </c>
      <c r="AB50" t="str">
        <f>IF(Table4[[#This Row],[Column26]]=0,"",Table4[Column26])</f>
        <v/>
      </c>
      <c r="AC50" t="str">
        <f>IF(Table4[[#This Row],[Column27]]=0,"",Table4[Column27])</f>
        <v/>
      </c>
      <c r="AD50" t="str">
        <f>IF(Table4[[#This Row],[Column28]]=0,"",Table4[Column28])</f>
        <v/>
      </c>
      <c r="AE50" t="str">
        <f>IF(Table4[[#This Row],[Column29]]=0,"",Table4[Column29])</f>
        <v/>
      </c>
      <c r="AF50" t="str">
        <f>IF(Table4[[#This Row],[Column30]]=0,"",Table4[Column30])</f>
        <v/>
      </c>
      <c r="AG50" t="str">
        <f>IF(Table4[[#This Row],[Column31]]=0,"",Table4[Column31])</f>
        <v/>
      </c>
      <c r="AH50" t="str">
        <f>IF(Table4[[#This Row],[Column32]]=0,"",Table4[Column32])</f>
        <v/>
      </c>
      <c r="AI50" t="str">
        <f>IF(Table4[[#This Row],[Column33]]=0,"",Table4[Column33])</f>
        <v/>
      </c>
      <c r="AJ50" t="str">
        <f>IF(Table4[[#This Row],[Column34]]=0,"",Table4[Column34])</f>
        <v/>
      </c>
      <c r="AK50" t="str">
        <f>IF(Table4[[#This Row],[Column35]]=0,"",Table4[Column35])</f>
        <v/>
      </c>
      <c r="AL50" t="str">
        <f>IF(Table4[[#This Row],[Column36]]=0,"",Table4[Column36])</f>
        <v/>
      </c>
      <c r="AM50" t="str">
        <f>IF(Table4[[#This Row],[Column37]]=0,"",Table4[Column37])</f>
        <v/>
      </c>
      <c r="AN50" t="str">
        <f>IF(Table4[[#This Row],[Column38]]=0,"",Table4[Column38])</f>
        <v/>
      </c>
      <c r="AO50" t="str">
        <f>IF(Table4[[#This Row],[Column39]]=0,"",Table4[Column39])</f>
        <v/>
      </c>
      <c r="AP50" t="str">
        <f>IF(Table4[[#This Row],[Column40]]=0,"",Table4[Column40])</f>
        <v/>
      </c>
      <c r="AQ50" t="str">
        <f>IF(Table4[[#This Row],[Column41]]=0,"",Table4[Column41])</f>
        <v/>
      </c>
      <c r="AR50" t="str">
        <f>IF(Table4[[#This Row],[Column42]]=0,"",Table4[Column42])</f>
        <v/>
      </c>
      <c r="AS50" t="str">
        <f>IF(Table4[[#This Row],[Column43]]=0,"",Table4[Column43])</f>
        <v/>
      </c>
      <c r="AT50" t="str">
        <f>IF(Table4[[#This Row],[Column44]]=0,"",Table4[Column44])</f>
        <v/>
      </c>
      <c r="AU50" t="str">
        <f>IF(Table4[[#This Row],[Column45]]=0,"",Table4[Column45])</f>
        <v/>
      </c>
      <c r="AV50" t="str">
        <f>IF(Table4[[#This Row],[Column46]]=0,"",Table4[Column46])</f>
        <v/>
      </c>
      <c r="AW50" t="str">
        <f>IF(Table4[[#This Row],[Column47]]=0,"",Table4[Column47])</f>
        <v/>
      </c>
      <c r="AX50" t="str">
        <f>IF(Table4[[#This Row],[Column48]]=0,"",Table4[Column48])</f>
        <v/>
      </c>
      <c r="AY50" t="str">
        <f>IF(Table4[[#This Row],[Column49]]=0,"",Table4[Column49])</f>
        <v/>
      </c>
      <c r="AZ50" t="str">
        <f>IF(Table4[[#This Row],[Column50]]=0,"",Table4[Column50])</f>
        <v/>
      </c>
      <c r="BA50" t="str">
        <f>IF(Table4[[#This Row],[Column51]]=0,"",Table4[Column51])</f>
        <v/>
      </c>
      <c r="BB50" t="str">
        <f>IF(Table4[[#This Row],[Column52]]=0,"",Table4[Column52])</f>
        <v/>
      </c>
      <c r="BC50" t="str">
        <f>IF(Table4[[#This Row],[Column53]]=0,"",Table4[Column53])</f>
        <v/>
      </c>
      <c r="BD50" t="str">
        <f>IF(Table4[[#This Row],[Column54]]=0,"",Table4[Column54])</f>
        <v/>
      </c>
      <c r="BE50" t="str">
        <f>IF(Table4[[#This Row],[Column55]]=0,"",Table4[Column55])</f>
        <v/>
      </c>
      <c r="BF50" t="str">
        <f>IF(Table4[[#This Row],[Column56]]=0,"",Table4[Column56])</f>
        <v/>
      </c>
      <c r="BG50" t="str">
        <f>IF(Table4[[#This Row],[Column57]]=0,"",Table4[Column57])</f>
        <v/>
      </c>
      <c r="BH50" t="str">
        <f>IF(Table4[[#This Row],[Column58]]=0,"",Table4[Column58])</f>
        <v/>
      </c>
      <c r="BI50" t="str">
        <f>IF(Table4[[#This Row],[Column59]]=0,"",Table4[Column59])</f>
        <v/>
      </c>
      <c r="BJ50" t="str">
        <f>IF(Table4[[#This Row],[Column60]]=0,"",Table4[Column60])</f>
        <v/>
      </c>
      <c r="BK50" t="str">
        <f>IF(Table4[[#This Row],[Column61]]=0,"",Table4[Column61])</f>
        <v/>
      </c>
      <c r="BL50" t="str">
        <f>IF(Table4[[#This Row],[Column62]]=0,"",Table4[Column62])</f>
        <v/>
      </c>
      <c r="BM50" t="str">
        <f>IF(Table4[[#This Row],[Column63]]=0,"",Table4[Column63])</f>
        <v/>
      </c>
      <c r="BN50" t="str">
        <f>IF(Table4[[#This Row],[Column64]]=0,"",Table4[Column64])</f>
        <v/>
      </c>
      <c r="BO50" t="str">
        <f>IF(Table4[[#This Row],[Column65]]=0,"",Table4[Column65])</f>
        <v/>
      </c>
      <c r="BP50" t="str">
        <f>IF(Table4[[#This Row],[Column66]]=0,"",Table4[Column66])</f>
        <v/>
      </c>
      <c r="BQ50" t="str">
        <f>IF(Table4[[#This Row],[Column67]]=0,"",Table4[Column67])</f>
        <v/>
      </c>
      <c r="BR50" t="str">
        <f>IF(Table4[[#This Row],[Column68]]=0,"",Table4[Column68])</f>
        <v/>
      </c>
      <c r="BS50" t="str">
        <f>IF(Table4[[#This Row],[Column69]]=0,"",Table4[Column69])</f>
        <v/>
      </c>
      <c r="BT50" t="str">
        <f>IF(Table4[[#This Row],[Column70]]=0,"",Table4[Column70])</f>
        <v/>
      </c>
      <c r="BU50" t="str">
        <f>IF(Table4[[#This Row],[Column71]]=0,"",Table4[Column71])</f>
        <v/>
      </c>
      <c r="BV50" t="str">
        <f>IF(Table4[[#This Row],[Column72]]=0,"",Table4[Column72])</f>
        <v/>
      </c>
      <c r="BW50" t="str">
        <f>IF(Table4[[#This Row],[Column73]]=0,"",Table4[Column73])</f>
        <v/>
      </c>
      <c r="BX50" t="str">
        <f>IF(Table4[[#This Row],[Column74]]=0,"",Table4[Column74])</f>
        <v/>
      </c>
      <c r="BY50" t="str">
        <f>IF(Table4[[#This Row],[Column75]]=0,"",Table4[Column75])</f>
        <v/>
      </c>
      <c r="BZ50" t="str">
        <f>IF(Table4[[#This Row],[Column76]]=0,"",Table4[Column76])</f>
        <v/>
      </c>
      <c r="CA50" t="str">
        <f>IF(Table4[[#This Row],[Column77]]=0,"",Table4[Column77])</f>
        <v/>
      </c>
      <c r="CB50" t="str">
        <f>IF(Table4[[#This Row],[Column78]]=0,"",Table4[Column78])</f>
        <v/>
      </c>
      <c r="CC50" t="str">
        <f>IF(Table4[[#This Row],[Column79]]=0,"",Table4[Column79])</f>
        <v/>
      </c>
      <c r="CD50" t="str">
        <f>IF(Table4[[#This Row],[Column80]]=0,"",Table4[Column80])</f>
        <v/>
      </c>
      <c r="CE50" t="str">
        <f>IF(Table4[[#This Row],[Column81]]=0,"",Table4[Column81])</f>
        <v/>
      </c>
      <c r="CF50" t="str">
        <f>IF(Table4[[#This Row],[Column82]]=0,"",Table4[Column82])</f>
        <v/>
      </c>
      <c r="CG50" t="str">
        <f>IF(Table4[[#This Row],[Column83]]=0,"",Table4[Column83])</f>
        <v/>
      </c>
      <c r="CH50" t="str">
        <f>IF(Table4[[#This Row],[Column84]]=0,"",Table4[Column84])</f>
        <v/>
      </c>
      <c r="CI50" t="str">
        <f>IF(Table4[[#This Row],[Column85]]=0,"",Table4[Column85])</f>
        <v/>
      </c>
      <c r="CJ50" t="str">
        <f>IF(Table4[[#This Row],[Column86]]=0,"",Table4[Column86])</f>
        <v/>
      </c>
      <c r="CK50" t="str">
        <f>IF(Table4[[#This Row],[Column87]]=0,"",Table4[Column87])</f>
        <v/>
      </c>
      <c r="CL50" t="str">
        <f>IF(Table4[[#This Row],[Column88]]=0,"",Table4[Column88])</f>
        <v/>
      </c>
      <c r="CM50" t="str">
        <f>IF(Table4[[#This Row],[Column89]]=0,"",Table4[Column89])</f>
        <v/>
      </c>
      <c r="CN50" t="str">
        <f>IF(Table4[[#This Row],[Column90]]=0,"",Table4[Column90])</f>
        <v/>
      </c>
      <c r="CO50" t="str">
        <f>IF(Table4[[#This Row],[Column91]]=0,"",Table4[Column91])</f>
        <v/>
      </c>
      <c r="CP50" t="str">
        <f>IF(Table4[[#This Row],[Column92]]=0,"",Table4[Column92])</f>
        <v/>
      </c>
      <c r="CQ50" t="str">
        <f>IF(Table4[[#This Row],[Column93]]=0,"",Table4[Column93])</f>
        <v/>
      </c>
      <c r="CR50" t="str">
        <f>IF(Table4[[#This Row],[Column94]]=0,"",Table4[Column94])</f>
        <v/>
      </c>
      <c r="CS50" t="str">
        <f>IF(Table4[[#This Row],[Column95]]=0,"",Table4[Column95])</f>
        <v/>
      </c>
      <c r="CT50" t="str">
        <f>IF(Table4[[#This Row],[Column96]]=0,"",Table4[Column96])</f>
        <v/>
      </c>
      <c r="CU50" t="str">
        <f>IF(Table4[[#This Row],[Column97]]=0,"",Table4[Column97])</f>
        <v/>
      </c>
      <c r="CV50" t="str">
        <f>IF(Table4[[#This Row],[Column98]]=0,"",Table4[Column98])</f>
        <v/>
      </c>
      <c r="CW50" t="str">
        <f>IF(Table4[[#This Row],[Column99]]=0,"",Table4[Column99])</f>
        <v/>
      </c>
      <c r="CX50" t="str">
        <f>IF(Table4[[#This Row],[Column100]]=0,"",Table4[Column100])</f>
        <v/>
      </c>
      <c r="CY50" t="str">
        <f>IF(Table4[[#This Row],[Column101]]=0,"",Table4[Column101])</f>
        <v/>
      </c>
      <c r="CZ50" t="str">
        <f>IF(Table4[[#This Row],[Column102]]=0,"",Table4[Column102])</f>
        <v/>
      </c>
      <c r="DA50" t="str">
        <f>IF(Table4[[#This Row],[Column103]]=0,"",Table4[Column103])</f>
        <v/>
      </c>
      <c r="DB50" t="str">
        <f>IF(Table4[[#This Row],[Column104]]=0,"",Table4[Column104])</f>
        <v/>
      </c>
      <c r="DC50" t="str">
        <f>IF(Table4[[#This Row],[Column105]]=0,"",Table4[Column105])</f>
        <v/>
      </c>
      <c r="DD50" t="str">
        <f>IF(Table4[[#This Row],[Column106]]=0,"",Table4[Column106])</f>
        <v/>
      </c>
      <c r="DE50" t="str">
        <f>IF(Table4[[#This Row],[Column107]]=0,"",Table4[Column107])</f>
        <v/>
      </c>
      <c r="DF50" t="str">
        <f>IF(Table4[[#This Row],[Column108]]=0,"",Table4[Column108])</f>
        <v/>
      </c>
      <c r="DG50" t="str">
        <f>IF(Table4[[#This Row],[Column109]]=0,"",Table4[Column109])</f>
        <v/>
      </c>
      <c r="DH50" t="str">
        <f>IF(Table4[[#This Row],[Column110]]=0,"",Table4[Column110])</f>
        <v/>
      </c>
      <c r="DI50" t="str">
        <f>IF(Table4[[#This Row],[Column111]]=0,"",Table4[Column111])</f>
        <v/>
      </c>
      <c r="DJ50" t="str">
        <f>IF(Table4[[#This Row],[Column112]]=0,"",Table4[Column112])</f>
        <v/>
      </c>
      <c r="DK50" t="str">
        <f>IF(Table4[[#This Row],[Column113]]=0,"",Table4[Column113])</f>
        <v/>
      </c>
      <c r="DL50" t="str">
        <f>IF(Table4[[#This Row],[Column114]]=0,"",Table4[Column114])</f>
        <v/>
      </c>
      <c r="DM50" t="str">
        <f>IF(Table4[[#This Row],[Column115]]=0,"",Table4[Column115])</f>
        <v/>
      </c>
      <c r="DN50" t="str">
        <f>IF(Table4[[#This Row],[Column116]]=0,"",Table4[Column116])</f>
        <v/>
      </c>
      <c r="DO50" t="str">
        <f>IF(Table4[[#This Row],[Column117]]=0,"",Table4[Column117])</f>
        <v/>
      </c>
      <c r="DP50" t="str">
        <f>IF(Table4[[#This Row],[Column118]]=0,"",Table4[Column118])</f>
        <v/>
      </c>
      <c r="DQ50" t="str">
        <f>IF(Table4[[#This Row],[Column119]]=0,"",Table4[Column119])</f>
        <v/>
      </c>
      <c r="DR50" t="str">
        <f>IF(Table4[[#This Row],[Column120]]=0,"",Table4[Column120])</f>
        <v/>
      </c>
      <c r="DS50" t="str">
        <f>IF(Table4[[#This Row],[Column121]]=0,"",Table4[Column121])</f>
        <v/>
      </c>
      <c r="DT50" t="str">
        <f>IF(Table4[[#This Row],[Column122]]=0,"",Table4[Column122])</f>
        <v/>
      </c>
      <c r="DU50" t="str">
        <f>IF(Table4[[#This Row],[Column123]]=0,"",Table4[Column123])</f>
        <v/>
      </c>
      <c r="DV50" t="str">
        <f>IF(Table4[[#This Row],[Column124]]=0,"",Table4[Column124])</f>
        <v/>
      </c>
      <c r="DW50" t="str">
        <f>IF(Table4[[#This Row],[Column125]]=0,"",Table4[Column125])</f>
        <v/>
      </c>
      <c r="DX50" t="str">
        <f>IF(Table4[[#This Row],[Column126]]=0,"",Table4[Column126])</f>
        <v/>
      </c>
      <c r="DY50" t="str">
        <f>IF(Table4[[#This Row],[Column127]]=0,"",Table4[Column127])</f>
        <v/>
      </c>
      <c r="DZ50" t="str">
        <f>IF(Table4[[#This Row],[Column128]]=0,"",Table4[Column128])</f>
        <v/>
      </c>
      <c r="EA50" t="str">
        <f>IF(Table4[[#This Row],[Column129]]=0,"",Table4[Column129])</f>
        <v/>
      </c>
      <c r="EB50" t="str">
        <f>IF(Table4[[#This Row],[Column130]]=0,"",Table4[Column130])</f>
        <v/>
      </c>
      <c r="EC50" t="str">
        <f>IF(Table4[[#This Row],[Column131]]=0,"",Table4[Column131])</f>
        <v/>
      </c>
      <c r="ED50" t="str">
        <f>IF(Table4[[#This Row],[Column132]]=0,"",Table4[Column132])</f>
        <v/>
      </c>
      <c r="EE50" t="str">
        <f>IF(Table4[[#This Row],[Column133]]=0,"",Table4[Column133])</f>
        <v/>
      </c>
      <c r="EF50" t="str">
        <f>IF(Table4[[#This Row],[Column134]]=0,"",Table4[Column134])</f>
        <v/>
      </c>
      <c r="EG50" t="str">
        <f>IF(Table4[[#This Row],[Column135]]=0,"",Table4[Column135])</f>
        <v/>
      </c>
      <c r="EH50" t="str">
        <f>IF(Table4[[#This Row],[Column136]]=0,"",Table4[Column136])</f>
        <v/>
      </c>
      <c r="EI50" t="str">
        <f>IF(Table4[[#This Row],[Column137]]=0,"",Table4[Column137])</f>
        <v/>
      </c>
      <c r="EJ50" t="str">
        <f>IF(Table4[[#This Row],[Column138]]=0,"",Table4[Column138])</f>
        <v/>
      </c>
      <c r="EK50" t="str">
        <f>IF(Table4[[#This Row],[Column139]]=0,"",Table4[Column139])</f>
        <v/>
      </c>
      <c r="EL50" t="str">
        <f>IF(Table4[[#This Row],[Column140]]=0,"",Table4[Column140])</f>
        <v/>
      </c>
      <c r="EM50" t="str">
        <f>IF(Table4[[#This Row],[Column141]]=0,"",Table4[Column141])</f>
        <v/>
      </c>
      <c r="EN50" t="str">
        <f>IF(Table4[[#This Row],[Column142]]=0,"",Table4[Column142])</f>
        <v/>
      </c>
      <c r="EO50" t="str">
        <f>IF(Table4[[#This Row],[Column143]]=0,"",Table4[Column143])</f>
        <v/>
      </c>
      <c r="EP50" t="str">
        <f>IF(Table4[[#This Row],[Column144]]=0,"",Table4[Column144])</f>
        <v/>
      </c>
      <c r="EQ50" t="str">
        <f>IF(Table4[[#This Row],[Column145]]=0,"",Table4[Column145])</f>
        <v/>
      </c>
      <c r="ER50" t="str">
        <f>IF(Table4[[#This Row],[Column146]]=0,"",Table4[Column146])</f>
        <v/>
      </c>
      <c r="ES50" t="str">
        <f>IF(Table4[[#This Row],[Column147]]=0,"",Table4[Column147])</f>
        <v/>
      </c>
      <c r="ET50" t="str">
        <f>IF(Table4[[#This Row],[Column148]]=0,"",Table4[Column148])</f>
        <v/>
      </c>
      <c r="EU50" t="str">
        <f>IF(Table4[[#This Row],[Column149]]=0,"",Table4[Column149])</f>
        <v/>
      </c>
      <c r="EV50" t="str">
        <f>IF(Table4[[#This Row],[Column150]]=0,"",Table4[Column150])</f>
        <v/>
      </c>
      <c r="EW50" t="str">
        <f>IF(Table4[[#This Row],[Column151]]=0,"",Table4[Column151])</f>
        <v/>
      </c>
      <c r="EX50" t="str">
        <f>IF(Table4[[#This Row],[Column152]]=0,"",Table4[Column152])</f>
        <v/>
      </c>
      <c r="EY50" t="str">
        <f>IF(Table4[[#This Row],[Column153]]=0,"",Table4[Column153])</f>
        <v/>
      </c>
      <c r="EZ50" t="str">
        <f>IF(Table4[[#This Row],[Column154]]=0,"",Table4[Column154])</f>
        <v/>
      </c>
      <c r="FA50" t="str">
        <f>IF(Table4[[#This Row],[Column155]]=0,"",Table4[Column155])</f>
        <v/>
      </c>
      <c r="FB50" t="str">
        <f>IF(Table4[[#This Row],[Column156]]=0,"",Table4[Column156])</f>
        <v/>
      </c>
      <c r="FC50" t="str">
        <f>IF(Table4[[#This Row],[Column157]]=0,"",Table4[Column157])</f>
        <v/>
      </c>
      <c r="FD50" t="str">
        <f>IF(Table4[[#This Row],[Column158]]=0,"",Table4[Column158])</f>
        <v/>
      </c>
      <c r="FE50" t="str">
        <f>IF(Table4[[#This Row],[Column159]]=0,"",Table4[Column159])</f>
        <v/>
      </c>
      <c r="FF50" t="str">
        <f>IF(Table4[[#This Row],[Column160]]=0,"",Table4[Column160])</f>
        <v/>
      </c>
      <c r="FG50" t="str">
        <f>IF(Table4[[#This Row],[Column161]]=0,"",Table4[Column161])</f>
        <v/>
      </c>
      <c r="FH50" t="str">
        <f>IF(Table4[[#This Row],[Column162]]=0,"",Table4[Column162])</f>
        <v/>
      </c>
      <c r="FI50" t="str">
        <f>IF(Table4[[#This Row],[Column163]]=0,"",Table4[Column163])</f>
        <v/>
      </c>
      <c r="FJ50" t="str">
        <f>IF(Table4[[#This Row],[Column164]]=0,"",Table4[Column164])</f>
        <v/>
      </c>
      <c r="FK50" t="str">
        <f>IF(Table4[[#This Row],[Column165]]=0,"",Table4[Column165])</f>
        <v/>
      </c>
      <c r="FL50" t="str">
        <f>IF(Table4[[#This Row],[Column166]]=0,"",Table4[Column166])</f>
        <v/>
      </c>
      <c r="FM50" t="str">
        <f>IF(Table4[[#This Row],[Column167]]=0,"",Table4[Column167])</f>
        <v/>
      </c>
      <c r="FN50" t="str">
        <f>IF(Table4[[#This Row],[Column168]]=0,"",Table4[Column168])</f>
        <v/>
      </c>
      <c r="FO50" t="str">
        <f>IF(Table4[[#This Row],[Column169]]=0,"",Table4[Column169])</f>
        <v/>
      </c>
      <c r="FP50" t="str">
        <f>IF(Table4[[#This Row],[Column170]]=0,"",Table4[Column170])</f>
        <v/>
      </c>
      <c r="FQ50" t="str">
        <f>IF(Table4[[#This Row],[Column171]]=0,"",Table4[Column171])</f>
        <v/>
      </c>
      <c r="FR50" t="str">
        <f>IF(Table4[[#This Row],[Column172]]=0,"",Table4[Column172])</f>
        <v/>
      </c>
      <c r="FS50" t="str">
        <f>IF(Table4[[#This Row],[Column173]]=0,"",Table4[Column173])</f>
        <v/>
      </c>
      <c r="FT50" t="str">
        <f>IF(Table4[[#This Row],[Column174]]=0,"",Table4[Column174])</f>
        <v/>
      </c>
      <c r="FU50" t="str">
        <f>IF(Table4[[#This Row],[Column175]]=0,"",Table4[Column175])</f>
        <v/>
      </c>
      <c r="FV50" t="str">
        <f>IF(Table4[[#This Row],[Column176]]=0,"",Table4[Column176])</f>
        <v/>
      </c>
      <c r="FW50" t="str">
        <f>IF(Table4[[#This Row],[Column177]]=0,"",Table4[Column177])</f>
        <v/>
      </c>
      <c r="FX50" t="str">
        <f>IF(Table4[[#This Row],[Column178]]=0,"",Table4[Column178])</f>
        <v/>
      </c>
      <c r="FY50" t="str">
        <f>IF(Table4[[#This Row],[Column179]]=0,"",Table4[Column179])</f>
        <v/>
      </c>
      <c r="FZ50" t="str">
        <f>IF(Table4[[#This Row],[Column180]]=0,"",Table4[Column180])</f>
        <v/>
      </c>
      <c r="GA50" t="str">
        <f>IF(Table4[[#This Row],[Column181]]=0,"",Table4[Column181])</f>
        <v/>
      </c>
      <c r="GB50" t="str">
        <f>IF(Table4[[#This Row],[Column182]]=0,"",Table4[Column182])</f>
        <v/>
      </c>
      <c r="GC50" t="str">
        <f>IF(Table4[[#This Row],[Column183]]=0,"",Table4[Column183])</f>
        <v/>
      </c>
      <c r="GD50" t="str">
        <f>IF(Table4[[#This Row],[Column184]]=0,"",Table4[Column184])</f>
        <v/>
      </c>
      <c r="GE50" t="str">
        <f>IF(Table4[[#This Row],[Column185]]=0,"",Table4[Column185])</f>
        <v/>
      </c>
      <c r="GF50" t="str">
        <f>IF(Table4[[#This Row],[Column186]]=0,"",Table4[Column186])</f>
        <v/>
      </c>
      <c r="GG50" t="str">
        <f>IF(Table4[[#This Row],[Column187]]=0,"",Table4[Column187])</f>
        <v/>
      </c>
      <c r="GH50" t="str">
        <f>IF(Table4[[#This Row],[Column188]]=0,"",Table4[Column188])</f>
        <v/>
      </c>
      <c r="GI50" t="str">
        <f>IF(Table4[[#This Row],[Column189]]=0,"",Table4[Column189])</f>
        <v/>
      </c>
      <c r="GJ50" t="str">
        <f>IF(Table4[[#This Row],[Column190]]=0,"",Table4[Column190])</f>
        <v/>
      </c>
      <c r="GK50" t="str">
        <f>IF(Table4[[#This Row],[Column191]]=0,"",Table4[Column191])</f>
        <v/>
      </c>
      <c r="GL50" t="str">
        <f>IF(Table4[[#This Row],[Column192]]=0,"",Table4[Column192])</f>
        <v/>
      </c>
      <c r="GM50" t="str">
        <f>IF(Table4[[#This Row],[Column193]]=0,"",Table4[Column193])</f>
        <v/>
      </c>
      <c r="GN50" t="str">
        <f>IF(Table4[[#This Row],[Column194]]=0,"",Table4[Column194])</f>
        <v/>
      </c>
      <c r="GO50" t="str">
        <f>IF(Table4[[#This Row],[Column195]]=0,"",Table4[Column195])</f>
        <v/>
      </c>
      <c r="GP50" t="str">
        <f>IF(Table4[[#This Row],[Column196]]=0,"",Table4[Column196])</f>
        <v/>
      </c>
      <c r="GQ50" t="str">
        <f>IF(Table4[[#This Row],[Column197]]=0,"",Table4[Column197])</f>
        <v/>
      </c>
      <c r="GR50" t="str">
        <f>IF(Table4[[#This Row],[Column198]]=0,"",Table4[Column198])</f>
        <v/>
      </c>
      <c r="GS50" t="str">
        <f>IF(Table4[[#This Row],[Column199]]=0,"",Table4[Column199])</f>
        <v/>
      </c>
      <c r="GT50" t="str">
        <f>IF(Table4[[#This Row],[Column200]]=0,"",Table4[Column200])</f>
        <v/>
      </c>
      <c r="GU50" t="str">
        <f>IF(Table4[[#This Row],[Column201]]=0,"",Table4[Column201])</f>
        <v/>
      </c>
      <c r="GV50" t="str">
        <f>IF(Table4[[#This Row],[Column202]]=0,"",Table4[Column202])</f>
        <v/>
      </c>
      <c r="GW50" t="str">
        <f>IF(Table4[[#This Row],[Column203]]=0,"",Table4[Column203])</f>
        <v/>
      </c>
      <c r="GX50" t="str">
        <f>IF(Table4[[#This Row],[Conversions]]=0,"",Table4[Conversions])</f>
        <v/>
      </c>
      <c r="GY50" s="2" t="e">
        <f>Table434[[#This Row],[Conversions]]*B$2</f>
        <v>#VALUE!</v>
      </c>
      <c r="GZ50" s="6">
        <f>SUM(COUNTIF(Table434[[#This Row],[Path]:[Column203]],{"*e*","social"}))</f>
        <v>0</v>
      </c>
      <c r="HA50" s="6" t="e">
        <f t="array" ref="HA50">IF(LOOKUP(REPT("Z",255),IF(B50:GW50&lt;&gt;"",B50:GW50),B50:GW50)=A$2,1,0)</f>
        <v>#N/A</v>
      </c>
      <c r="HB50" s="6" t="e">
        <f t="array" ref="HB50">IF(LOOKUP(REPT("Z",255),IF(B50:GW50&lt;&gt;"",B50:GW50),B50:GW50)=A$3,1,0)</f>
        <v>#N/A</v>
      </c>
      <c r="HC50" s="6" t="e">
        <f t="array" ref="HC50">IF(LOOKUP(REPT("Z",255),IF(B50:GW50&lt;&gt;"",B50:GW50),B50:GW50)=A$4,1,0)</f>
        <v>#N/A</v>
      </c>
      <c r="HD50" s="6" t="e">
        <f t="array" ref="HD50">IF(LOOKUP(REPT("Z",255),IF(B50:GW50&lt;&gt;"",B50:GW50),B50:GW50)=A$5,1,0)</f>
        <v>#N/A</v>
      </c>
      <c r="HE50" s="6" t="e">
        <f t="array" ref="HE50">IF(LOOKUP(REPT("Z",255),IF(B50:GW50&lt;&gt;"",B50:GW50),B50:GW50)=A$6,1,0)</f>
        <v>#N/A</v>
      </c>
      <c r="HF50" s="6" t="e">
        <f t="array" ref="HF50">IF(LOOKUP(REPT("Z",255),IF(B50:GW50&lt;&gt;"",B50:GW50),B50:GW50)=A$7,1,0)</f>
        <v>#N/A</v>
      </c>
      <c r="HG50" s="5">
        <f>COUNTIF(Table434[[#This Row],[Path]:[Column203]],A$2)</f>
        <v>0</v>
      </c>
      <c r="HH50" s="5">
        <f>COUNTIF(Table434[[#This Row],[Path]:[Column203]],A$3)</f>
        <v>0</v>
      </c>
      <c r="HI50" s="5">
        <f>COUNTIF(Table434[[#This Row],[Path]:[Column203]],A$4)</f>
        <v>0</v>
      </c>
      <c r="HJ50" s="5">
        <f>COUNTIF(Table434[[#This Row],[Path]:[Column203]],A$5)</f>
        <v>0</v>
      </c>
      <c r="HK50" s="5">
        <f>COUNTIF(Table434[[#This Row],[Path]:[Column203]],A$6)</f>
        <v>0</v>
      </c>
      <c r="HL50" s="5">
        <f>COUNTIF(Table434[[#This Row],[Path]:[Column203]],A$7)</f>
        <v>0</v>
      </c>
      <c r="HM50" s="17" t="str">
        <f>IFERROR(IF(Table434[[#This Row],[IncrementalOrganic Last Click]]=1,0.5,0)+Table434[[#This Row],[IncrementalOrganic Attribution]]/IF(Table434[[#This Row],[IncrementalOrganic Last Click]]=1,Table434[[#This Row],[Count]]*2,(Table434[[#This Row],[Count]]*2)),"0")</f>
        <v>0</v>
      </c>
      <c r="HN50" s="17" t="str">
        <f>IFERROR(IF(Table434[[#This Row],[BrandIntention Last Click]]=1,0.5,0)+Table434[[#This Row],[BrandIntention Attribution]]/IF(Table434[[#This Row],[BrandIntention Last Click]]=1,Table434[[#This Row],[Count]]*2,(Table434[[#This Row],[Count]]*2)),"0")</f>
        <v>0</v>
      </c>
      <c r="HO50" s="17" t="str">
        <f>IFERROR(IF(Table434[[#This Row],[Incrementalcpc Last Click]]=1,0.5,0)+Table434[[#This Row],[Incrementalcpc Attribution]]/IF(Table434[[#This Row],[Incrementalcpc Last Click]]=1,Table434[[#This Row],[Count]]*2,(Table434[[#This Row],[Count]]*2)),"0")</f>
        <v>0</v>
      </c>
      <c r="HP50" s="17" t="str">
        <f>IFERROR(IF(Table434[[#This Row],[Feeds Last Click]]=1,0.5,0)+Table434[[#This Row],[Feeds Attribution]]/IF(Table434[[#This Row],[Feeds Last Click]]=1,Table434[[#This Row],[Count]]*2,(Table434[[#This Row],[Count]]*2)),"0")</f>
        <v>0</v>
      </c>
      <c r="HQ50" s="17" t="str">
        <f>IFERROR(IF(Table434[[#This Row],[Referrals Last Click]]=1,0.5,0)+Table434[[#This Row],[Referrals Attribution]]/IF(Table434[[#This Row],[Referrals Last Click]]=1,Table434[[#This Row],[Count]]*2,(Table434[[#This Row],[Count]]*2)),"0")</f>
        <v>0</v>
      </c>
      <c r="HR50" s="17" t="str">
        <f>IFERROR(IF(Table434[[#This Row],[Social Last Click]]=1,0.5,0)+Table434[[#This Row],[Social Attribution]]/IF(Table434[[#This Row],[Social Last Click]]=1,Table434[[#This Row],[Count]]*2,(Table434[[#This Row],[Count]]*2)),"0")</f>
        <v>0</v>
      </c>
      <c r="HS50" s="4" t="e">
        <f>Table434[[#This Row],[IncrementalOrganic Attribution Ratio]]*Table434[[#This Row],[Total Revenue]]</f>
        <v>#VALUE!</v>
      </c>
      <c r="HT50" s="4" t="e">
        <f>Table434[[#This Row],[BrandIntention Attribution Ratio]]*Table434[[#This Row],[Total Revenue]]</f>
        <v>#VALUE!</v>
      </c>
      <c r="HU50" s="4" t="e">
        <f>Table434[[#This Row],[Incrementalcpc Attribution Ratio]]*Table434[[#This Row],[Total Revenue]]</f>
        <v>#VALUE!</v>
      </c>
      <c r="HV50" s="4" t="e">
        <f>Table434[[#This Row],[Feeds Attribution Ratio]]*Table434[[#This Row],[Total Revenue]]</f>
        <v>#VALUE!</v>
      </c>
      <c r="HW50" s="4" t="e">
        <f>Table434[[#This Row],[Referrals Attribution Ratio]]*Table434[[#This Row],[Total Revenue]]</f>
        <v>#VALUE!</v>
      </c>
      <c r="HX50" s="4" t="e">
        <f>Table434[[#This Row],[Social Attribution Ratio]]*Table434[[#This Row],[Total Revenue]]</f>
        <v>#VALUE!</v>
      </c>
      <c r="HY50" s="18">
        <f>SUM(Table434[[#This Row],[IncrementalOrganic Attribution Ratio]:[Social Attribution Ratio]])</f>
        <v>0</v>
      </c>
    </row>
    <row r="51" spans="2:233" x14ac:dyDescent="0.25">
      <c r="GY51" s="2"/>
      <c r="GZ51" s="6"/>
      <c r="HA51" s="6"/>
      <c r="HB51" s="6"/>
      <c r="HC51" s="6"/>
      <c r="HD51" s="6"/>
      <c r="HE51" s="6"/>
      <c r="HF51" s="6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4" t="e">
        <f>SUBTOTAL(109,Table434[IncrementalOrganic Revenue])</f>
        <v>#VALUE!</v>
      </c>
      <c r="HT51" s="4" t="e">
        <f>SUBTOTAL(109,Table434[BrandIntention Revenue])</f>
        <v>#VALUE!</v>
      </c>
      <c r="HU51" s="4" t="e">
        <f>SUBTOTAL(109,Table434[Incrementalcpc Revenue])</f>
        <v>#VALUE!</v>
      </c>
      <c r="HV51" s="4" t="e">
        <f>SUBTOTAL(109,Table434[Feeds Revenue])</f>
        <v>#VALUE!</v>
      </c>
      <c r="HW51" s="4" t="e">
        <f>SUBTOTAL(109,Table434[Referrals Revenue])</f>
        <v>#VALUE!</v>
      </c>
      <c r="HX51" s="4" t="e">
        <f>SUBTOTAL(109,Table434[Social Revenue])</f>
        <v>#VALUE!</v>
      </c>
      <c r="HY51" s="1"/>
    </row>
    <row r="52" spans="2:233" x14ac:dyDescent="0.25">
      <c r="GY52" s="2"/>
      <c r="GZ52" s="6"/>
      <c r="HA52" s="6"/>
      <c r="HB52" s="6"/>
      <c r="HC52" s="6"/>
      <c r="HD52" s="6"/>
      <c r="HE52" s="6"/>
      <c r="HF52" s="6"/>
      <c r="HG52" s="5"/>
      <c r="HH52" s="5"/>
      <c r="HI52" s="5"/>
      <c r="HJ52" s="5"/>
      <c r="HK52" s="5"/>
      <c r="HL52" s="5"/>
      <c r="HM52" s="17"/>
      <c r="HN52" s="17"/>
      <c r="HO52" s="17"/>
      <c r="HP52" s="17"/>
      <c r="HQ52" s="17"/>
      <c r="HR52" s="17"/>
      <c r="HS52" s="4"/>
      <c r="HT52" s="4"/>
      <c r="HU52" s="4"/>
      <c r="HV52" s="4"/>
      <c r="HW52" s="4"/>
      <c r="HX52" s="4"/>
      <c r="HY52" s="18"/>
    </row>
    <row r="53" spans="2:233" x14ac:dyDescent="0.25">
      <c r="GY53" s="2"/>
      <c r="GZ53" s="6"/>
      <c r="HA53" s="6"/>
      <c r="HB53" s="6"/>
      <c r="HC53" s="6"/>
      <c r="HD53" s="6"/>
      <c r="HE53" s="6"/>
      <c r="HF53" s="6"/>
      <c r="HG53" s="5"/>
      <c r="HH53" s="5"/>
      <c r="HI53" s="5"/>
      <c r="HJ53" s="5"/>
      <c r="HK53" s="5"/>
      <c r="HL53" s="5"/>
      <c r="HM53" s="17"/>
      <c r="HN53" s="17"/>
      <c r="HO53" s="17"/>
      <c r="HP53" s="17"/>
      <c r="HQ53" s="17"/>
      <c r="HR53" s="17"/>
      <c r="HS53" s="4"/>
      <c r="HT53" s="4"/>
      <c r="HU53" s="4"/>
      <c r="HV53" s="4"/>
      <c r="HW53" s="4"/>
      <c r="HX53" s="4"/>
      <c r="HY53" s="18"/>
    </row>
    <row r="54" spans="2:233" x14ac:dyDescent="0.25">
      <c r="GY54" s="2"/>
      <c r="GZ54" s="6"/>
      <c r="HA54" s="6"/>
      <c r="HB54" s="6"/>
      <c r="HC54" s="6"/>
      <c r="HD54" s="6"/>
      <c r="HE54" s="6"/>
      <c r="HF54" s="6"/>
      <c r="HG54" s="5"/>
      <c r="HH54" s="5"/>
      <c r="HI54" s="5"/>
      <c r="HJ54" s="5"/>
      <c r="HK54" s="5"/>
      <c r="HL54" s="5"/>
      <c r="HM54" s="17"/>
      <c r="HN54" s="17"/>
      <c r="HO54" s="17"/>
      <c r="HP54" s="17"/>
      <c r="HQ54" s="17"/>
      <c r="HR54" s="17"/>
      <c r="HS54" s="4"/>
      <c r="HT54" s="4"/>
      <c r="HU54" s="4"/>
      <c r="HV54" s="4"/>
      <c r="HW54" s="4"/>
      <c r="HX54" s="4"/>
      <c r="HY54" s="18"/>
    </row>
    <row r="55" spans="2:233" x14ac:dyDescent="0.25">
      <c r="GY55" s="2"/>
      <c r="GZ55" s="6"/>
      <c r="HA55" s="6"/>
      <c r="HB55" s="6"/>
      <c r="HC55" s="6"/>
      <c r="HD55" s="6"/>
      <c r="HE55" s="6"/>
      <c r="HF55" s="6"/>
      <c r="HG55" s="5"/>
      <c r="HH55" s="5"/>
      <c r="HI55" s="5"/>
      <c r="HJ55" s="5"/>
      <c r="HK55" s="5"/>
      <c r="HL55" s="5"/>
      <c r="HM55" s="17"/>
      <c r="HN55" s="17"/>
      <c r="HO55" s="17"/>
      <c r="HP55" s="17"/>
      <c r="HQ55" s="17"/>
      <c r="HR55" s="17"/>
      <c r="HS55" s="4"/>
      <c r="HT55" s="4"/>
      <c r="HU55" s="4"/>
      <c r="HV55" s="4"/>
      <c r="HW55" s="4"/>
      <c r="HX55" s="4"/>
      <c r="HY55" s="18"/>
    </row>
    <row r="56" spans="2:233" x14ac:dyDescent="0.25">
      <c r="GY56" s="2"/>
      <c r="GZ56" s="6"/>
      <c r="HA56" s="6"/>
      <c r="HB56" s="6"/>
      <c r="HC56" s="6"/>
      <c r="HD56" s="6"/>
      <c r="HE56" s="6"/>
      <c r="HF56" s="6"/>
      <c r="HG56" s="5"/>
      <c r="HH56" s="5"/>
      <c r="HI56" s="5"/>
      <c r="HJ56" s="5"/>
      <c r="HK56" s="5"/>
      <c r="HL56" s="5"/>
      <c r="HM56" s="17"/>
      <c r="HN56" s="17"/>
      <c r="HO56" s="17"/>
      <c r="HP56" s="17"/>
      <c r="HQ56" s="17"/>
      <c r="HR56" s="17"/>
      <c r="HS56" s="4"/>
      <c r="HT56" s="4"/>
      <c r="HU56" s="4"/>
      <c r="HV56" s="4"/>
      <c r="HW56" s="4"/>
      <c r="HX56" s="4"/>
      <c r="HY56" s="18"/>
    </row>
    <row r="57" spans="2:233" x14ac:dyDescent="0.25">
      <c r="GY57" s="2"/>
      <c r="GZ57" s="6"/>
      <c r="HA57" s="6"/>
      <c r="HB57" s="6"/>
      <c r="HC57" s="6"/>
      <c r="HD57" s="6"/>
      <c r="HE57" s="6"/>
      <c r="HF57" s="6"/>
      <c r="HG57" s="5"/>
      <c r="HH57" s="5"/>
      <c r="HI57" s="5"/>
      <c r="HJ57" s="5"/>
      <c r="HK57" s="5"/>
      <c r="HL57" s="5"/>
      <c r="HM57" s="17"/>
      <c r="HN57" s="17"/>
      <c r="HO57" s="17"/>
      <c r="HP57" s="17"/>
      <c r="HQ57" s="17"/>
      <c r="HR57" s="17"/>
      <c r="HS57" s="4"/>
      <c r="HT57" s="4"/>
      <c r="HU57" s="4"/>
      <c r="HV57" s="4"/>
      <c r="HW57" s="4"/>
      <c r="HX57" s="4"/>
      <c r="HY57" s="18"/>
    </row>
    <row r="58" spans="2:233" x14ac:dyDescent="0.25">
      <c r="GY58" s="2"/>
      <c r="GZ58" s="6"/>
      <c r="HA58" s="6"/>
      <c r="HB58" s="6"/>
      <c r="HC58" s="6"/>
      <c r="HD58" s="6"/>
      <c r="HE58" s="6"/>
      <c r="HF58" s="6"/>
      <c r="HG58" s="5"/>
      <c r="HH58" s="5"/>
      <c r="HI58" s="5"/>
      <c r="HJ58" s="5"/>
      <c r="HK58" s="5"/>
      <c r="HL58" s="5"/>
      <c r="HM58" s="17"/>
      <c r="HN58" s="17"/>
      <c r="HO58" s="17"/>
      <c r="HP58" s="17"/>
      <c r="HQ58" s="17"/>
      <c r="HR58" s="17"/>
      <c r="HS58" s="4"/>
      <c r="HT58" s="4"/>
      <c r="HU58" s="4"/>
      <c r="HV58" s="4"/>
      <c r="HW58" s="4"/>
      <c r="HX58" s="4"/>
      <c r="HY58" s="18"/>
    </row>
    <row r="59" spans="2:233" x14ac:dyDescent="0.25">
      <c r="GY59" s="2"/>
      <c r="GZ59" s="6"/>
      <c r="HA59" s="6"/>
      <c r="HB59" s="6"/>
      <c r="HC59" s="6"/>
      <c r="HD59" s="6"/>
      <c r="HE59" s="6"/>
      <c r="HF59" s="6"/>
      <c r="HG59" s="5"/>
      <c r="HH59" s="5"/>
      <c r="HI59" s="5"/>
      <c r="HJ59" s="5"/>
      <c r="HK59" s="5"/>
      <c r="HL59" s="5"/>
      <c r="HM59" s="17"/>
      <c r="HN59" s="17"/>
      <c r="HO59" s="17"/>
      <c r="HP59" s="17"/>
      <c r="HQ59" s="17"/>
      <c r="HR59" s="17"/>
      <c r="HS59" s="4"/>
      <c r="HT59" s="4"/>
      <c r="HU59" s="4"/>
      <c r="HV59" s="4"/>
      <c r="HW59" s="4"/>
      <c r="HX59" s="4"/>
      <c r="HY59" s="18"/>
    </row>
    <row r="60" spans="2:233" x14ac:dyDescent="0.25">
      <c r="GY60" s="2"/>
      <c r="GZ60" s="6"/>
      <c r="HA60" s="6"/>
      <c r="HB60" s="6"/>
      <c r="HC60" s="6"/>
      <c r="HD60" s="6"/>
      <c r="HE60" s="6"/>
      <c r="HF60" s="6"/>
      <c r="HG60" s="5"/>
      <c r="HH60" s="5"/>
      <c r="HI60" s="5"/>
      <c r="HJ60" s="5"/>
      <c r="HK60" s="5"/>
      <c r="HL60" s="5"/>
      <c r="HM60" s="17"/>
      <c r="HN60" s="17"/>
      <c r="HO60" s="17"/>
      <c r="HP60" s="17"/>
      <c r="HQ60" s="17"/>
      <c r="HR60" s="17"/>
      <c r="HS60" s="4"/>
      <c r="HT60" s="4"/>
      <c r="HU60" s="4"/>
      <c r="HV60" s="4"/>
      <c r="HW60" s="4"/>
      <c r="HX60" s="4"/>
      <c r="HY60" s="18"/>
    </row>
    <row r="61" spans="2:233" x14ac:dyDescent="0.25">
      <c r="GY61" s="2"/>
      <c r="GZ61" s="6"/>
      <c r="HA61" s="6"/>
      <c r="HB61" s="6"/>
      <c r="HC61" s="6"/>
      <c r="HD61" s="6"/>
      <c r="HE61" s="6"/>
      <c r="HF61" s="6"/>
      <c r="HG61" s="5"/>
      <c r="HH61" s="5"/>
      <c r="HI61" s="5"/>
      <c r="HJ61" s="5"/>
      <c r="HK61" s="5"/>
      <c r="HL61" s="5"/>
      <c r="HM61" s="17"/>
      <c r="HN61" s="17"/>
      <c r="HO61" s="17"/>
      <c r="HP61" s="17"/>
      <c r="HQ61" s="17"/>
      <c r="HR61" s="17"/>
      <c r="HS61" s="4"/>
      <c r="HT61" s="4"/>
      <c r="HU61" s="4"/>
      <c r="HV61" s="4"/>
      <c r="HW61" s="4"/>
      <c r="HX61" s="4"/>
      <c r="HY61" s="18"/>
    </row>
    <row r="62" spans="2:233" x14ac:dyDescent="0.25">
      <c r="GY62" s="2"/>
      <c r="GZ62" s="6"/>
      <c r="HA62" s="6"/>
      <c r="HB62" s="6"/>
      <c r="HC62" s="6"/>
      <c r="HD62" s="6"/>
      <c r="HE62" s="6"/>
      <c r="HF62" s="6"/>
      <c r="HG62" s="5"/>
      <c r="HH62" s="5"/>
      <c r="HI62" s="5"/>
      <c r="HJ62" s="5"/>
      <c r="HK62" s="5"/>
      <c r="HL62" s="5"/>
      <c r="HM62" s="17"/>
      <c r="HN62" s="17"/>
      <c r="HO62" s="17"/>
      <c r="HP62" s="17"/>
      <c r="HQ62" s="17"/>
      <c r="HR62" s="17"/>
      <c r="HS62" s="4"/>
      <c r="HT62" s="4"/>
      <c r="HU62" s="4"/>
      <c r="HV62" s="4"/>
      <c r="HW62" s="4"/>
      <c r="HX62" s="4"/>
      <c r="HY62" s="18"/>
    </row>
    <row r="63" spans="2:233" x14ac:dyDescent="0.25">
      <c r="GY63" s="2"/>
      <c r="GZ63" s="6"/>
      <c r="HA63" s="6"/>
      <c r="HB63" s="6"/>
      <c r="HC63" s="6"/>
      <c r="HD63" s="6"/>
      <c r="HE63" s="6"/>
      <c r="HF63" s="6"/>
      <c r="HG63" s="5"/>
      <c r="HH63" s="5"/>
      <c r="HI63" s="5"/>
      <c r="HJ63" s="5"/>
      <c r="HK63" s="5"/>
      <c r="HL63" s="5"/>
      <c r="HM63" s="17"/>
      <c r="HN63" s="17"/>
      <c r="HO63" s="17"/>
      <c r="HP63" s="17"/>
      <c r="HQ63" s="17"/>
      <c r="HR63" s="17"/>
      <c r="HS63" s="4"/>
      <c r="HT63" s="4"/>
      <c r="HU63" s="4"/>
      <c r="HV63" s="4"/>
      <c r="HW63" s="4"/>
      <c r="HX63" s="4"/>
      <c r="HY63" s="18"/>
    </row>
    <row r="64" spans="2:233" x14ac:dyDescent="0.25">
      <c r="GY64" s="2"/>
      <c r="GZ64" s="6"/>
      <c r="HA64" s="6"/>
      <c r="HB64" s="6"/>
      <c r="HC64" s="6"/>
      <c r="HD64" s="6"/>
      <c r="HE64" s="6"/>
      <c r="HF64" s="6"/>
      <c r="HG64" s="5"/>
      <c r="HH64" s="5"/>
      <c r="HI64" s="5"/>
      <c r="HJ64" s="5"/>
      <c r="HK64" s="5"/>
      <c r="HL64" s="5"/>
      <c r="HM64" s="17"/>
      <c r="HN64" s="17"/>
      <c r="HO64" s="17"/>
      <c r="HP64" s="17"/>
      <c r="HQ64" s="17"/>
      <c r="HR64" s="17"/>
      <c r="HS64" s="4"/>
      <c r="HT64" s="4"/>
      <c r="HU64" s="4"/>
      <c r="HV64" s="4"/>
      <c r="HW64" s="4"/>
      <c r="HX64" s="4"/>
      <c r="HY64" s="18"/>
    </row>
    <row r="65" spans="207:233" x14ac:dyDescent="0.25">
      <c r="GY65" s="2"/>
      <c r="GZ65" s="6"/>
      <c r="HA65" s="6"/>
      <c r="HB65" s="6"/>
      <c r="HC65" s="6"/>
      <c r="HD65" s="6"/>
      <c r="HE65" s="6"/>
      <c r="HF65" s="6"/>
      <c r="HG65" s="5"/>
      <c r="HH65" s="5"/>
      <c r="HI65" s="5"/>
      <c r="HJ65" s="5"/>
      <c r="HK65" s="5"/>
      <c r="HL65" s="5"/>
      <c r="HM65" s="17"/>
      <c r="HN65" s="17"/>
      <c r="HO65" s="17"/>
      <c r="HP65" s="17"/>
      <c r="HQ65" s="17"/>
      <c r="HR65" s="17"/>
      <c r="HS65" s="4"/>
      <c r="HT65" s="4"/>
      <c r="HU65" s="4"/>
      <c r="HV65" s="4"/>
      <c r="HW65" s="4"/>
      <c r="HX65" s="4"/>
      <c r="HY65" s="18"/>
    </row>
    <row r="66" spans="207:233" x14ac:dyDescent="0.25">
      <c r="GY66" s="2"/>
      <c r="GZ66" s="6"/>
      <c r="HA66" s="6"/>
      <c r="HB66" s="6"/>
      <c r="HC66" s="6"/>
      <c r="HD66" s="6"/>
      <c r="HE66" s="6"/>
      <c r="HF66" s="6"/>
      <c r="HG66" s="5"/>
      <c r="HH66" s="5"/>
      <c r="HI66" s="5"/>
      <c r="HJ66" s="5"/>
      <c r="HK66" s="5"/>
      <c r="HL66" s="5"/>
      <c r="HM66" s="17"/>
      <c r="HN66" s="17"/>
      <c r="HO66" s="17"/>
      <c r="HP66" s="17"/>
      <c r="HQ66" s="17"/>
      <c r="HR66" s="17"/>
      <c r="HS66" s="4"/>
      <c r="HT66" s="4"/>
      <c r="HU66" s="4"/>
      <c r="HV66" s="4"/>
      <c r="HW66" s="4"/>
      <c r="HX66" s="4"/>
      <c r="HY66" s="18"/>
    </row>
    <row r="67" spans="207:233" x14ac:dyDescent="0.25">
      <c r="GY67" s="2"/>
      <c r="GZ67" s="6"/>
      <c r="HA67" s="6"/>
      <c r="HB67" s="6"/>
      <c r="HC67" s="6"/>
      <c r="HD67" s="6"/>
      <c r="HE67" s="6"/>
      <c r="HF67" s="6"/>
      <c r="HG67" s="5"/>
      <c r="HH67" s="5"/>
      <c r="HI67" s="5"/>
      <c r="HJ67" s="5"/>
      <c r="HK67" s="5"/>
      <c r="HL67" s="5"/>
      <c r="HM67" s="17"/>
      <c r="HN67" s="17"/>
      <c r="HO67" s="17"/>
      <c r="HP67" s="17"/>
      <c r="HQ67" s="17"/>
      <c r="HR67" s="17"/>
      <c r="HS67" s="4"/>
      <c r="HT67" s="4"/>
      <c r="HU67" s="4"/>
      <c r="HV67" s="4"/>
      <c r="HW67" s="4"/>
      <c r="HX67" s="4"/>
      <c r="HY67" s="18"/>
    </row>
    <row r="68" spans="207:233" x14ac:dyDescent="0.25">
      <c r="GY68" s="2"/>
      <c r="GZ68" s="6"/>
      <c r="HA68" s="6"/>
      <c r="HB68" s="6"/>
      <c r="HC68" s="6"/>
      <c r="HD68" s="6"/>
      <c r="HE68" s="6"/>
      <c r="HF68" s="6"/>
      <c r="HG68" s="5"/>
      <c r="HH68" s="5"/>
      <c r="HI68" s="5"/>
      <c r="HJ68" s="5"/>
      <c r="HK68" s="5"/>
      <c r="HL68" s="5"/>
      <c r="HM68" s="17"/>
      <c r="HN68" s="17"/>
      <c r="HO68" s="17"/>
      <c r="HP68" s="17"/>
      <c r="HQ68" s="17"/>
      <c r="HR68" s="17"/>
      <c r="HS68" s="4"/>
      <c r="HT68" s="4"/>
      <c r="HU68" s="4"/>
      <c r="HV68" s="4"/>
      <c r="HW68" s="4"/>
      <c r="HX68" s="4"/>
      <c r="HY68" s="18"/>
    </row>
    <row r="69" spans="207:233" x14ac:dyDescent="0.25">
      <c r="GY69" s="2"/>
      <c r="GZ69" s="6"/>
      <c r="HA69" s="6"/>
      <c r="HB69" s="6"/>
      <c r="HC69" s="6"/>
      <c r="HD69" s="6"/>
      <c r="HE69" s="6"/>
      <c r="HF69" s="6"/>
      <c r="HG69" s="5"/>
      <c r="HH69" s="5"/>
      <c r="HI69" s="5"/>
      <c r="HJ69" s="5"/>
      <c r="HK69" s="5"/>
      <c r="HL69" s="5"/>
      <c r="HM69" s="17"/>
      <c r="HN69" s="17"/>
      <c r="HO69" s="17"/>
      <c r="HP69" s="17"/>
      <c r="HQ69" s="17"/>
      <c r="HR69" s="17"/>
      <c r="HS69" s="4"/>
      <c r="HT69" s="4"/>
      <c r="HU69" s="4"/>
      <c r="HV69" s="4"/>
      <c r="HW69" s="4"/>
      <c r="HX69" s="4"/>
      <c r="HY69" s="18"/>
    </row>
    <row r="70" spans="207:233" x14ac:dyDescent="0.25">
      <c r="GY70" s="2"/>
      <c r="GZ70" s="6"/>
      <c r="HA70" s="6"/>
      <c r="HB70" s="6"/>
      <c r="HC70" s="6"/>
      <c r="HD70" s="6"/>
      <c r="HE70" s="6"/>
      <c r="HF70" s="6"/>
      <c r="HG70" s="5"/>
      <c r="HH70" s="5"/>
      <c r="HI70" s="5"/>
      <c r="HJ70" s="5"/>
      <c r="HK70" s="5"/>
      <c r="HL70" s="5"/>
      <c r="HM70" s="17"/>
      <c r="HN70" s="17"/>
      <c r="HO70" s="17"/>
      <c r="HP70" s="17"/>
      <c r="HQ70" s="17"/>
      <c r="HR70" s="17"/>
      <c r="HS70" s="4"/>
      <c r="HT70" s="4"/>
      <c r="HU70" s="4"/>
      <c r="HV70" s="4"/>
      <c r="HW70" s="4"/>
      <c r="HX70" s="4"/>
      <c r="HY70" s="18"/>
    </row>
    <row r="71" spans="207:233" x14ac:dyDescent="0.25">
      <c r="GY71" s="2"/>
      <c r="GZ71" s="6"/>
      <c r="HA71" s="6"/>
      <c r="HB71" s="6"/>
      <c r="HC71" s="6"/>
      <c r="HD71" s="6"/>
      <c r="HE71" s="6"/>
      <c r="HF71" s="6"/>
      <c r="HG71" s="5"/>
      <c r="HH71" s="5"/>
      <c r="HI71" s="5"/>
      <c r="HJ71" s="5"/>
      <c r="HK71" s="5"/>
      <c r="HL71" s="5"/>
      <c r="HM71" s="17"/>
      <c r="HN71" s="17"/>
      <c r="HO71" s="17"/>
      <c r="HP71" s="17"/>
      <c r="HQ71" s="17"/>
      <c r="HR71" s="17"/>
      <c r="HS71" s="4"/>
      <c r="HT71" s="4"/>
      <c r="HU71" s="4"/>
      <c r="HV71" s="4"/>
      <c r="HW71" s="4"/>
      <c r="HX71" s="4"/>
      <c r="HY71" s="18"/>
    </row>
    <row r="72" spans="207:233" x14ac:dyDescent="0.25">
      <c r="GY72" s="2"/>
      <c r="GZ72" s="6"/>
      <c r="HA72" s="6"/>
      <c r="HB72" s="6"/>
      <c r="HC72" s="6"/>
      <c r="HD72" s="6"/>
      <c r="HE72" s="6"/>
      <c r="HF72" s="6"/>
      <c r="HG72" s="5"/>
      <c r="HH72" s="5"/>
      <c r="HI72" s="5"/>
      <c r="HJ72" s="5"/>
      <c r="HK72" s="5"/>
      <c r="HL72" s="5"/>
      <c r="HM72" s="17"/>
      <c r="HN72" s="17"/>
      <c r="HO72" s="17"/>
      <c r="HP72" s="17"/>
      <c r="HQ72" s="17"/>
      <c r="HR72" s="17"/>
      <c r="HS72" s="4"/>
      <c r="HT72" s="4"/>
      <c r="HU72" s="4"/>
      <c r="HV72" s="4"/>
      <c r="HW72" s="4"/>
      <c r="HX72" s="4"/>
      <c r="HY72" s="18"/>
    </row>
    <row r="73" spans="207:233" x14ac:dyDescent="0.25">
      <c r="GY73" s="2"/>
      <c r="GZ73" s="6"/>
      <c r="HA73" s="6"/>
      <c r="HB73" s="6"/>
      <c r="HC73" s="6"/>
      <c r="HD73" s="6"/>
      <c r="HE73" s="6"/>
      <c r="HF73" s="6"/>
      <c r="HG73" s="5"/>
      <c r="HH73" s="5"/>
      <c r="HI73" s="5"/>
      <c r="HJ73" s="5"/>
      <c r="HK73" s="5"/>
      <c r="HL73" s="5"/>
      <c r="HM73" s="17"/>
      <c r="HN73" s="17"/>
      <c r="HO73" s="17"/>
      <c r="HP73" s="17"/>
      <c r="HQ73" s="17"/>
      <c r="HR73" s="17"/>
      <c r="HS73" s="4"/>
      <c r="HT73" s="4"/>
      <c r="HU73" s="4"/>
      <c r="HV73" s="4"/>
      <c r="HW73" s="4"/>
      <c r="HX73" s="4"/>
      <c r="HY73" s="18"/>
    </row>
    <row r="74" spans="207:233" x14ac:dyDescent="0.25">
      <c r="GY74" s="2"/>
      <c r="GZ74" s="6"/>
      <c r="HA74" s="6"/>
      <c r="HB74" s="6"/>
      <c r="HC74" s="6"/>
      <c r="HD74" s="6"/>
      <c r="HE74" s="6"/>
      <c r="HF74" s="6"/>
      <c r="HG74" s="5"/>
      <c r="HH74" s="5"/>
      <c r="HI74" s="5"/>
      <c r="HJ74" s="5"/>
      <c r="HK74" s="5"/>
      <c r="HL74" s="5"/>
      <c r="HM74" s="17"/>
      <c r="HN74" s="17"/>
      <c r="HO74" s="17"/>
      <c r="HP74" s="17"/>
      <c r="HQ74" s="17"/>
      <c r="HR74" s="17"/>
      <c r="HS74" s="4"/>
      <c r="HT74" s="4"/>
      <c r="HU74" s="4"/>
      <c r="HV74" s="4"/>
      <c r="HW74" s="4"/>
      <c r="HX74" s="4"/>
      <c r="HY74" s="18"/>
    </row>
    <row r="75" spans="207:233" x14ac:dyDescent="0.25">
      <c r="GY75" s="2"/>
      <c r="GZ75" s="6"/>
      <c r="HA75" s="6"/>
      <c r="HB75" s="6"/>
      <c r="HC75" s="6"/>
      <c r="HD75" s="6"/>
      <c r="HE75" s="6"/>
      <c r="HF75" s="6"/>
      <c r="HG75" s="5"/>
      <c r="HH75" s="5"/>
      <c r="HI75" s="5"/>
      <c r="HJ75" s="5"/>
      <c r="HK75" s="5"/>
      <c r="HL75" s="5"/>
      <c r="HM75" s="17"/>
      <c r="HN75" s="17"/>
      <c r="HO75" s="17"/>
      <c r="HP75" s="17"/>
      <c r="HQ75" s="17"/>
      <c r="HR75" s="17"/>
      <c r="HS75" s="4"/>
      <c r="HT75" s="4"/>
      <c r="HU75" s="4"/>
      <c r="HV75" s="4"/>
      <c r="HW75" s="4"/>
      <c r="HX75" s="4"/>
      <c r="HY75" s="18"/>
    </row>
    <row r="76" spans="207:233" x14ac:dyDescent="0.25">
      <c r="GY76" s="2"/>
      <c r="GZ76" s="6"/>
      <c r="HA76" s="6"/>
      <c r="HB76" s="6"/>
      <c r="HC76" s="6"/>
      <c r="HD76" s="6"/>
      <c r="HE76" s="6"/>
      <c r="HF76" s="6"/>
      <c r="HG76" s="5"/>
      <c r="HH76" s="5"/>
      <c r="HI76" s="5"/>
      <c r="HJ76" s="5"/>
      <c r="HK76" s="5"/>
      <c r="HL76" s="5"/>
      <c r="HM76" s="17"/>
      <c r="HN76" s="17"/>
      <c r="HO76" s="17"/>
      <c r="HP76" s="17"/>
      <c r="HQ76" s="17"/>
      <c r="HR76" s="17"/>
      <c r="HS76" s="4"/>
      <c r="HT76" s="4"/>
      <c r="HU76" s="4"/>
      <c r="HV76" s="4"/>
      <c r="HW76" s="4"/>
      <c r="HX76" s="4"/>
      <c r="HY76" s="18"/>
    </row>
    <row r="77" spans="207:233" x14ac:dyDescent="0.25">
      <c r="GY77" s="2"/>
      <c r="GZ77" s="6"/>
      <c r="HA77" s="6"/>
      <c r="HB77" s="6"/>
      <c r="HC77" s="6"/>
      <c r="HD77" s="6"/>
      <c r="HE77" s="6"/>
      <c r="HF77" s="6"/>
      <c r="HG77" s="5"/>
      <c r="HH77" s="5"/>
      <c r="HI77" s="5"/>
      <c r="HJ77" s="5"/>
      <c r="HK77" s="5"/>
      <c r="HL77" s="5"/>
      <c r="HM77" s="17"/>
      <c r="HN77" s="17"/>
      <c r="HO77" s="17"/>
      <c r="HP77" s="17"/>
      <c r="HQ77" s="17"/>
      <c r="HR77" s="17"/>
      <c r="HS77" s="4"/>
      <c r="HT77" s="4"/>
      <c r="HU77" s="4"/>
      <c r="HV77" s="4"/>
      <c r="HW77" s="4"/>
      <c r="HX77" s="4"/>
      <c r="HY77" s="18"/>
    </row>
    <row r="78" spans="207:233" x14ac:dyDescent="0.25">
      <c r="GY78" s="2"/>
      <c r="GZ78" s="6"/>
      <c r="HA78" s="6"/>
      <c r="HB78" s="6"/>
      <c r="HC78" s="6"/>
      <c r="HD78" s="6"/>
      <c r="HE78" s="6"/>
      <c r="HF78" s="6"/>
      <c r="HG78" s="5"/>
      <c r="HH78" s="5"/>
      <c r="HI78" s="5"/>
      <c r="HJ78" s="5"/>
      <c r="HK78" s="5"/>
      <c r="HL78" s="5"/>
      <c r="HM78" s="17"/>
      <c r="HN78" s="17"/>
      <c r="HO78" s="17"/>
      <c r="HP78" s="17"/>
      <c r="HQ78" s="17"/>
      <c r="HR78" s="17"/>
      <c r="HS78" s="4"/>
      <c r="HT78" s="4"/>
      <c r="HU78" s="4"/>
      <c r="HV78" s="4"/>
      <c r="HW78" s="4"/>
      <c r="HX78" s="4"/>
      <c r="HY78" s="18"/>
    </row>
    <row r="79" spans="207:233" x14ac:dyDescent="0.25">
      <c r="GY79" s="2"/>
      <c r="GZ79" s="6"/>
      <c r="HA79" s="6"/>
      <c r="HB79" s="6"/>
      <c r="HC79" s="6"/>
      <c r="HD79" s="6"/>
      <c r="HE79" s="6"/>
      <c r="HF79" s="6"/>
      <c r="HG79" s="5"/>
      <c r="HH79" s="5"/>
      <c r="HI79" s="5"/>
      <c r="HJ79" s="5"/>
      <c r="HK79" s="5"/>
      <c r="HL79" s="5"/>
      <c r="HM79" s="17"/>
      <c r="HN79" s="17"/>
      <c r="HO79" s="17"/>
      <c r="HP79" s="17"/>
      <c r="HQ79" s="17"/>
      <c r="HR79" s="17"/>
      <c r="HS79" s="4"/>
      <c r="HT79" s="4"/>
      <c r="HU79" s="4"/>
      <c r="HV79" s="4"/>
      <c r="HW79" s="4"/>
      <c r="HX79" s="4"/>
      <c r="HY79" s="18"/>
    </row>
    <row r="80" spans="207:233" x14ac:dyDescent="0.25">
      <c r="GY80" s="2"/>
      <c r="GZ80" s="6"/>
      <c r="HA80" s="6"/>
      <c r="HB80" s="6"/>
      <c r="HC80" s="6"/>
      <c r="HD80" s="6"/>
      <c r="HE80" s="6"/>
      <c r="HF80" s="6"/>
      <c r="HG80" s="5"/>
      <c r="HH80" s="5"/>
      <c r="HI80" s="5"/>
      <c r="HJ80" s="5"/>
      <c r="HK80" s="5"/>
      <c r="HL80" s="5"/>
      <c r="HM80" s="17"/>
      <c r="HN80" s="17"/>
      <c r="HO80" s="17"/>
      <c r="HP80" s="17"/>
      <c r="HQ80" s="17"/>
      <c r="HR80" s="17"/>
      <c r="HS80" s="4"/>
      <c r="HT80" s="4"/>
      <c r="HU80" s="4"/>
      <c r="HV80" s="4"/>
      <c r="HW80" s="4"/>
      <c r="HX80" s="4"/>
      <c r="HY80" s="18"/>
    </row>
    <row r="81" spans="207:233" x14ac:dyDescent="0.25">
      <c r="GY81" s="2"/>
      <c r="GZ81" s="6"/>
      <c r="HA81" s="6"/>
      <c r="HB81" s="6"/>
      <c r="HC81" s="6"/>
      <c r="HD81" s="6"/>
      <c r="HE81" s="6"/>
      <c r="HF81" s="6"/>
      <c r="HG81" s="5"/>
      <c r="HH81" s="5"/>
      <c r="HI81" s="5"/>
      <c r="HJ81" s="5"/>
      <c r="HK81" s="5"/>
      <c r="HL81" s="5"/>
      <c r="HM81" s="17"/>
      <c r="HN81" s="17"/>
      <c r="HO81" s="17"/>
      <c r="HP81" s="17"/>
      <c r="HQ81" s="17"/>
      <c r="HR81" s="17"/>
      <c r="HS81" s="4"/>
      <c r="HT81" s="4"/>
      <c r="HU81" s="4"/>
      <c r="HV81" s="4"/>
      <c r="HW81" s="4"/>
      <c r="HX81" s="4"/>
      <c r="HY81" s="18"/>
    </row>
    <row r="82" spans="207:233" x14ac:dyDescent="0.25">
      <c r="GY82" s="2"/>
      <c r="GZ82" s="6"/>
      <c r="HA82" s="6"/>
      <c r="HB82" s="6"/>
      <c r="HC82" s="6"/>
      <c r="HD82" s="6"/>
      <c r="HE82" s="6"/>
      <c r="HF82" s="6"/>
      <c r="HG82" s="5"/>
      <c r="HH82" s="5"/>
      <c r="HI82" s="5"/>
      <c r="HJ82" s="5"/>
      <c r="HK82" s="5"/>
      <c r="HL82" s="5"/>
      <c r="HM82" s="17"/>
      <c r="HN82" s="17"/>
      <c r="HO82" s="17"/>
      <c r="HP82" s="17"/>
      <c r="HQ82" s="17"/>
      <c r="HR82" s="17"/>
      <c r="HS82" s="4"/>
      <c r="HT82" s="4"/>
      <c r="HU82" s="4"/>
      <c r="HV82" s="4"/>
      <c r="HW82" s="4"/>
      <c r="HX82" s="4"/>
      <c r="HY82" s="18"/>
    </row>
    <row r="83" spans="207:233" x14ac:dyDescent="0.25">
      <c r="GY83" s="2"/>
      <c r="GZ83" s="6"/>
      <c r="HA83" s="6"/>
      <c r="HB83" s="6"/>
      <c r="HC83" s="6"/>
      <c r="HD83" s="6"/>
      <c r="HE83" s="6"/>
      <c r="HF83" s="6"/>
      <c r="HG83" s="5"/>
      <c r="HH83" s="5"/>
      <c r="HI83" s="5"/>
      <c r="HJ83" s="5"/>
      <c r="HK83" s="5"/>
      <c r="HL83" s="5"/>
      <c r="HM83" s="17"/>
      <c r="HN83" s="17"/>
      <c r="HO83" s="17"/>
      <c r="HP83" s="17"/>
      <c r="HQ83" s="17"/>
      <c r="HR83" s="17"/>
      <c r="HS83" s="4"/>
      <c r="HT83" s="4"/>
      <c r="HU83" s="4"/>
      <c r="HV83" s="4"/>
      <c r="HW83" s="4"/>
      <c r="HX83" s="4"/>
      <c r="HY83" s="18"/>
    </row>
    <row r="84" spans="207:233" x14ac:dyDescent="0.25">
      <c r="GY84" s="2"/>
      <c r="GZ84" s="6"/>
      <c r="HA84" s="6"/>
      <c r="HB84" s="6"/>
      <c r="HC84" s="6"/>
      <c r="HD84" s="6"/>
      <c r="HE84" s="6"/>
      <c r="HF84" s="6"/>
      <c r="HG84" s="5"/>
      <c r="HH84" s="5"/>
      <c r="HI84" s="5"/>
      <c r="HJ84" s="5"/>
      <c r="HK84" s="5"/>
      <c r="HL84" s="5"/>
      <c r="HM84" s="17"/>
      <c r="HN84" s="17"/>
      <c r="HO84" s="17"/>
      <c r="HP84" s="17"/>
      <c r="HQ84" s="17"/>
      <c r="HR84" s="17"/>
      <c r="HS84" s="4"/>
      <c r="HT84" s="4"/>
      <c r="HU84" s="4"/>
      <c r="HV84" s="4"/>
      <c r="HW84" s="4"/>
      <c r="HX84" s="4"/>
      <c r="HY84" s="18"/>
    </row>
    <row r="85" spans="207:233" x14ac:dyDescent="0.25">
      <c r="GY85" s="2"/>
      <c r="GZ85" s="6"/>
      <c r="HA85" s="6"/>
      <c r="HB85" s="6"/>
      <c r="HC85" s="6"/>
      <c r="HD85" s="6"/>
      <c r="HE85" s="6"/>
      <c r="HF85" s="6"/>
      <c r="HG85" s="5"/>
      <c r="HH85" s="5"/>
      <c r="HI85" s="5"/>
      <c r="HJ85" s="5"/>
      <c r="HK85" s="5"/>
      <c r="HL85" s="5"/>
      <c r="HM85" s="17"/>
      <c r="HN85" s="17"/>
      <c r="HO85" s="17"/>
      <c r="HP85" s="17"/>
      <c r="HQ85" s="17"/>
      <c r="HR85" s="17"/>
      <c r="HS85" s="4"/>
      <c r="HT85" s="4"/>
      <c r="HU85" s="4"/>
      <c r="HV85" s="4"/>
      <c r="HW85" s="4"/>
      <c r="HX85" s="4"/>
      <c r="HY85" s="18"/>
    </row>
    <row r="86" spans="207:233" x14ac:dyDescent="0.25">
      <c r="GY86" s="2"/>
      <c r="GZ86" s="6"/>
      <c r="HA86" s="6"/>
      <c r="HB86" s="6"/>
      <c r="HC86" s="6"/>
      <c r="HD86" s="6"/>
      <c r="HE86" s="6"/>
      <c r="HF86" s="6"/>
      <c r="HG86" s="5"/>
      <c r="HH86" s="5"/>
      <c r="HI86" s="5"/>
      <c r="HJ86" s="5"/>
      <c r="HK86" s="5"/>
      <c r="HL86" s="5"/>
      <c r="HM86" s="17"/>
      <c r="HN86" s="17"/>
      <c r="HO86" s="17"/>
      <c r="HP86" s="17"/>
      <c r="HQ86" s="17"/>
      <c r="HR86" s="17"/>
      <c r="HS86" s="4"/>
      <c r="HT86" s="4"/>
      <c r="HU86" s="4"/>
      <c r="HV86" s="4"/>
      <c r="HW86" s="4"/>
      <c r="HX86" s="4"/>
      <c r="HY86" s="18"/>
    </row>
    <row r="87" spans="207:233" x14ac:dyDescent="0.25">
      <c r="GY87" s="2"/>
      <c r="GZ87" s="6"/>
      <c r="HA87" s="6"/>
      <c r="HB87" s="6"/>
      <c r="HC87" s="6"/>
      <c r="HD87" s="6"/>
      <c r="HE87" s="6"/>
      <c r="HF87" s="6"/>
      <c r="HG87" s="5"/>
      <c r="HH87" s="5"/>
      <c r="HI87" s="5"/>
      <c r="HJ87" s="5"/>
      <c r="HK87" s="5"/>
      <c r="HL87" s="5"/>
      <c r="HM87" s="17"/>
      <c r="HN87" s="17"/>
      <c r="HO87" s="17"/>
      <c r="HP87" s="17"/>
      <c r="HQ87" s="17"/>
      <c r="HR87" s="17"/>
      <c r="HS87" s="4"/>
      <c r="HT87" s="4"/>
      <c r="HU87" s="4"/>
      <c r="HV87" s="4"/>
      <c r="HW87" s="4"/>
      <c r="HX87" s="4"/>
      <c r="HY87" s="18"/>
    </row>
    <row r="88" spans="207:233" x14ac:dyDescent="0.25">
      <c r="GY88" s="2"/>
      <c r="GZ88" s="6"/>
      <c r="HA88" s="6"/>
      <c r="HB88" s="6"/>
      <c r="HC88" s="6"/>
      <c r="HD88" s="6"/>
      <c r="HE88" s="6"/>
      <c r="HF88" s="6"/>
      <c r="HG88" s="5"/>
      <c r="HH88" s="5"/>
      <c r="HI88" s="5"/>
      <c r="HJ88" s="5"/>
      <c r="HK88" s="5"/>
      <c r="HL88" s="5"/>
      <c r="HM88" s="17"/>
      <c r="HN88" s="17"/>
      <c r="HO88" s="17"/>
      <c r="HP88" s="17"/>
      <c r="HQ88" s="17"/>
      <c r="HR88" s="17"/>
      <c r="HS88" s="4"/>
      <c r="HT88" s="4"/>
      <c r="HU88" s="4"/>
      <c r="HV88" s="4"/>
      <c r="HW88" s="4"/>
      <c r="HX88" s="4"/>
      <c r="HY88" s="18"/>
    </row>
    <row r="89" spans="207:233" x14ac:dyDescent="0.25">
      <c r="GY89" s="2"/>
      <c r="GZ89" s="6"/>
      <c r="HA89" s="6"/>
      <c r="HB89" s="6"/>
      <c r="HC89" s="6"/>
      <c r="HD89" s="6"/>
      <c r="HE89" s="6"/>
      <c r="HF89" s="6"/>
      <c r="HG89" s="5"/>
      <c r="HH89" s="5"/>
      <c r="HI89" s="5"/>
      <c r="HJ89" s="5"/>
      <c r="HK89" s="5"/>
      <c r="HL89" s="5"/>
      <c r="HM89" s="17"/>
      <c r="HN89" s="17"/>
      <c r="HO89" s="17"/>
      <c r="HP89" s="17"/>
      <c r="HQ89" s="17"/>
      <c r="HR89" s="17"/>
      <c r="HS89" s="4"/>
      <c r="HT89" s="4"/>
      <c r="HU89" s="4"/>
      <c r="HV89" s="4"/>
      <c r="HW89" s="4"/>
      <c r="HX89" s="4"/>
      <c r="HY89" s="18"/>
    </row>
    <row r="90" spans="207:233" x14ac:dyDescent="0.25">
      <c r="GY90" s="2"/>
      <c r="GZ90" s="6"/>
      <c r="HA90" s="6"/>
      <c r="HB90" s="6"/>
      <c r="HC90" s="6"/>
      <c r="HD90" s="6"/>
      <c r="HE90" s="6"/>
      <c r="HF90" s="6"/>
      <c r="HG90" s="5"/>
      <c r="HH90" s="5"/>
      <c r="HI90" s="5"/>
      <c r="HJ90" s="5"/>
      <c r="HK90" s="5"/>
      <c r="HL90" s="5"/>
      <c r="HM90" s="17"/>
      <c r="HN90" s="17"/>
      <c r="HO90" s="17"/>
      <c r="HP90" s="17"/>
      <c r="HQ90" s="17"/>
      <c r="HR90" s="17"/>
      <c r="HS90" s="4"/>
      <c r="HT90" s="4"/>
      <c r="HU90" s="4"/>
      <c r="HV90" s="4"/>
      <c r="HW90" s="4"/>
      <c r="HX90" s="4"/>
      <c r="HY90" s="18"/>
    </row>
    <row r="91" spans="207:233" x14ac:dyDescent="0.25">
      <c r="GY91" s="2"/>
      <c r="GZ91" s="6"/>
      <c r="HA91" s="6"/>
      <c r="HB91" s="6"/>
      <c r="HC91" s="6"/>
      <c r="HD91" s="6"/>
      <c r="HE91" s="6"/>
      <c r="HF91" s="6"/>
      <c r="HG91" s="5"/>
      <c r="HH91" s="5"/>
      <c r="HI91" s="5"/>
      <c r="HJ91" s="5"/>
      <c r="HK91" s="5"/>
      <c r="HL91" s="5"/>
      <c r="HM91" s="17"/>
      <c r="HN91" s="17"/>
      <c r="HO91" s="17"/>
      <c r="HP91" s="17"/>
      <c r="HQ91" s="17"/>
      <c r="HR91" s="17"/>
      <c r="HS91" s="4"/>
      <c r="HT91" s="4"/>
      <c r="HU91" s="4"/>
      <c r="HV91" s="4"/>
      <c r="HW91" s="4"/>
      <c r="HX91" s="4"/>
      <c r="HY91" s="18"/>
    </row>
    <row r="92" spans="207:233" x14ac:dyDescent="0.25">
      <c r="GY92" s="2"/>
      <c r="GZ92" s="6"/>
      <c r="HA92" s="6"/>
      <c r="HB92" s="6"/>
      <c r="HC92" s="6"/>
      <c r="HD92" s="6"/>
      <c r="HE92" s="6"/>
      <c r="HF92" s="6"/>
      <c r="HG92" s="5"/>
      <c r="HH92" s="5"/>
      <c r="HI92" s="5"/>
      <c r="HJ92" s="5"/>
      <c r="HK92" s="5"/>
      <c r="HL92" s="5"/>
      <c r="HM92" s="17"/>
      <c r="HN92" s="17"/>
      <c r="HO92" s="17"/>
      <c r="HP92" s="17"/>
      <c r="HQ92" s="17"/>
      <c r="HR92" s="17"/>
      <c r="HS92" s="4"/>
      <c r="HT92" s="4"/>
      <c r="HU92" s="4"/>
      <c r="HV92" s="4"/>
      <c r="HW92" s="4"/>
      <c r="HX92" s="4"/>
      <c r="HY92" s="18"/>
    </row>
    <row r="93" spans="207:233" x14ac:dyDescent="0.25">
      <c r="GY93" s="2"/>
      <c r="GZ93" s="6"/>
      <c r="HA93" s="6"/>
      <c r="HB93" s="6"/>
      <c r="HC93" s="6"/>
      <c r="HD93" s="6"/>
      <c r="HE93" s="6"/>
      <c r="HF93" s="6"/>
      <c r="HG93" s="5"/>
      <c r="HH93" s="5"/>
      <c r="HI93" s="5"/>
      <c r="HJ93" s="5"/>
      <c r="HK93" s="5"/>
      <c r="HL93" s="5"/>
      <c r="HM93" s="17"/>
      <c r="HN93" s="17"/>
      <c r="HO93" s="17"/>
      <c r="HP93" s="17"/>
      <c r="HQ93" s="17"/>
      <c r="HR93" s="17"/>
      <c r="HS93" s="4"/>
      <c r="HT93" s="4"/>
      <c r="HU93" s="4"/>
      <c r="HV93" s="4"/>
      <c r="HW93" s="4"/>
      <c r="HX93" s="4"/>
      <c r="HY93" s="18"/>
    </row>
    <row r="94" spans="207:233" x14ac:dyDescent="0.25">
      <c r="GY94" s="2"/>
      <c r="GZ94" s="6"/>
      <c r="HA94" s="6"/>
      <c r="HB94" s="6"/>
      <c r="HC94" s="6"/>
      <c r="HD94" s="6"/>
      <c r="HE94" s="6"/>
      <c r="HF94" s="6"/>
      <c r="HG94" s="5"/>
      <c r="HH94" s="5"/>
      <c r="HI94" s="5"/>
      <c r="HJ94" s="5"/>
      <c r="HK94" s="5"/>
      <c r="HL94" s="5"/>
      <c r="HM94" s="17"/>
      <c r="HN94" s="17"/>
      <c r="HO94" s="17"/>
      <c r="HP94" s="17"/>
      <c r="HQ94" s="17"/>
      <c r="HR94" s="17"/>
      <c r="HS94" s="4"/>
      <c r="HT94" s="4"/>
      <c r="HU94" s="4"/>
      <c r="HV94" s="4"/>
      <c r="HW94" s="4"/>
      <c r="HX94" s="4"/>
      <c r="HY94" s="18"/>
    </row>
    <row r="95" spans="207:233" x14ac:dyDescent="0.25">
      <c r="GY95" s="2"/>
      <c r="GZ95" s="6"/>
      <c r="HA95" s="6"/>
      <c r="HB95" s="6"/>
      <c r="HC95" s="6"/>
      <c r="HD95" s="6"/>
      <c r="HE95" s="6"/>
      <c r="HF95" s="6"/>
      <c r="HG95" s="5"/>
      <c r="HH95" s="5"/>
      <c r="HI95" s="5"/>
      <c r="HJ95" s="5"/>
      <c r="HK95" s="5"/>
      <c r="HL95" s="5"/>
      <c r="HM95" s="17"/>
      <c r="HN95" s="17"/>
      <c r="HO95" s="17"/>
      <c r="HP95" s="17"/>
      <c r="HQ95" s="17"/>
      <c r="HR95" s="17"/>
      <c r="HS95" s="4"/>
      <c r="HT95" s="4"/>
      <c r="HU95" s="4"/>
      <c r="HV95" s="4"/>
      <c r="HW95" s="4"/>
      <c r="HX95" s="4"/>
      <c r="HY95" s="18"/>
    </row>
    <row r="96" spans="207:233" x14ac:dyDescent="0.25">
      <c r="GY96" s="2"/>
      <c r="GZ96" s="6"/>
      <c r="HA96" s="6"/>
      <c r="HB96" s="6"/>
      <c r="HC96" s="6"/>
      <c r="HD96" s="6"/>
      <c r="HE96" s="6"/>
      <c r="HF96" s="6"/>
      <c r="HG96" s="5"/>
      <c r="HH96" s="5"/>
      <c r="HI96" s="5"/>
      <c r="HJ96" s="5"/>
      <c r="HK96" s="5"/>
      <c r="HL96" s="5"/>
      <c r="HM96" s="17"/>
      <c r="HN96" s="17"/>
      <c r="HO96" s="17"/>
      <c r="HP96" s="17"/>
      <c r="HQ96" s="17"/>
      <c r="HR96" s="17"/>
      <c r="HS96" s="4"/>
      <c r="HT96" s="4"/>
      <c r="HU96" s="4"/>
      <c r="HV96" s="4"/>
      <c r="HW96" s="4"/>
      <c r="HX96" s="4"/>
      <c r="HY96" s="18"/>
    </row>
    <row r="97" spans="207:233" x14ac:dyDescent="0.25">
      <c r="GY97" s="2"/>
      <c r="GZ97" s="6"/>
      <c r="HA97" s="6"/>
      <c r="HB97" s="6"/>
      <c r="HC97" s="6"/>
      <c r="HD97" s="6"/>
      <c r="HE97" s="6"/>
      <c r="HF97" s="6"/>
      <c r="HG97" s="5"/>
      <c r="HH97" s="5"/>
      <c r="HI97" s="5"/>
      <c r="HJ97" s="5"/>
      <c r="HK97" s="5"/>
      <c r="HL97" s="5"/>
      <c r="HM97" s="17"/>
      <c r="HN97" s="17"/>
      <c r="HO97" s="17"/>
      <c r="HP97" s="17"/>
      <c r="HQ97" s="17"/>
      <c r="HR97" s="17"/>
      <c r="HS97" s="4"/>
      <c r="HT97" s="4"/>
      <c r="HU97" s="4"/>
      <c r="HV97" s="4"/>
      <c r="HW97" s="4"/>
      <c r="HX97" s="4"/>
      <c r="HY97" s="18"/>
    </row>
    <row r="98" spans="207:233" x14ac:dyDescent="0.25">
      <c r="GY98" s="2"/>
      <c r="GZ98" s="6"/>
      <c r="HA98" s="6"/>
      <c r="HB98" s="6"/>
      <c r="HC98" s="6"/>
      <c r="HD98" s="6"/>
      <c r="HE98" s="6"/>
      <c r="HF98" s="6"/>
      <c r="HG98" s="5"/>
      <c r="HH98" s="5"/>
      <c r="HI98" s="5"/>
      <c r="HJ98" s="5"/>
      <c r="HK98" s="5"/>
      <c r="HL98" s="5"/>
      <c r="HM98" s="17"/>
      <c r="HN98" s="17"/>
      <c r="HO98" s="17"/>
      <c r="HP98" s="17"/>
      <c r="HQ98" s="17"/>
      <c r="HR98" s="17"/>
      <c r="HS98" s="4"/>
      <c r="HT98" s="4"/>
      <c r="HU98" s="4"/>
      <c r="HV98" s="4"/>
      <c r="HW98" s="4"/>
      <c r="HX98" s="4"/>
      <c r="HY98" s="18"/>
    </row>
    <row r="99" spans="207:233" x14ac:dyDescent="0.25">
      <c r="GY99" s="2"/>
      <c r="GZ99" s="6"/>
      <c r="HA99" s="6"/>
      <c r="HB99" s="6"/>
      <c r="HC99" s="6"/>
      <c r="HD99" s="6"/>
      <c r="HE99" s="6"/>
      <c r="HF99" s="6"/>
      <c r="HG99" s="5"/>
      <c r="HH99" s="5"/>
      <c r="HI99" s="5"/>
      <c r="HJ99" s="5"/>
      <c r="HK99" s="5"/>
      <c r="HL99" s="5"/>
      <c r="HM99" s="17"/>
      <c r="HN99" s="17"/>
      <c r="HO99" s="17"/>
      <c r="HP99" s="17"/>
      <c r="HQ99" s="17"/>
      <c r="HR99" s="17"/>
      <c r="HS99" s="4"/>
      <c r="HT99" s="4"/>
      <c r="HU99" s="4"/>
      <c r="HV99" s="4"/>
      <c r="HW99" s="4"/>
      <c r="HX99" s="4"/>
      <c r="HY99" s="18"/>
    </row>
    <row r="100" spans="207:233" x14ac:dyDescent="0.25">
      <c r="GY100" s="2"/>
      <c r="GZ100" s="6"/>
      <c r="HA100" s="6"/>
      <c r="HB100" s="6"/>
      <c r="HC100" s="6"/>
      <c r="HD100" s="6"/>
      <c r="HE100" s="6"/>
      <c r="HF100" s="6"/>
      <c r="HG100" s="5"/>
      <c r="HH100" s="5"/>
      <c r="HI100" s="5"/>
      <c r="HJ100" s="5"/>
      <c r="HK100" s="5"/>
      <c r="HL100" s="5"/>
      <c r="HM100" s="17"/>
      <c r="HN100" s="17"/>
      <c r="HO100" s="17"/>
      <c r="HP100" s="17"/>
      <c r="HQ100" s="17"/>
      <c r="HR100" s="17"/>
      <c r="HS100" s="4"/>
      <c r="HT100" s="4"/>
      <c r="HU100" s="4"/>
      <c r="HV100" s="4"/>
      <c r="HW100" s="4"/>
      <c r="HX100" s="4"/>
      <c r="HY100" s="18"/>
    </row>
    <row r="101" spans="207:233" x14ac:dyDescent="0.25">
      <c r="GY101" s="2"/>
      <c r="GZ101" s="6"/>
      <c r="HA101" s="6"/>
      <c r="HB101" s="6"/>
      <c r="HC101" s="6"/>
      <c r="HD101" s="6"/>
      <c r="HE101" s="6"/>
      <c r="HF101" s="6"/>
      <c r="HG101" s="5"/>
      <c r="HH101" s="5"/>
      <c r="HI101" s="5"/>
      <c r="HJ101" s="5"/>
      <c r="HK101" s="5"/>
      <c r="HL101" s="5"/>
      <c r="HM101" s="17"/>
      <c r="HN101" s="17"/>
      <c r="HO101" s="17"/>
      <c r="HP101" s="17"/>
      <c r="HQ101" s="17"/>
      <c r="HR101" s="17"/>
      <c r="HS101" s="4"/>
      <c r="HT101" s="4"/>
      <c r="HU101" s="4"/>
      <c r="HV101" s="4"/>
      <c r="HW101" s="4"/>
      <c r="HX101" s="4"/>
      <c r="HY101" s="18"/>
    </row>
    <row r="102" spans="207:233" x14ac:dyDescent="0.25">
      <c r="GY102" s="2"/>
      <c r="GZ102" s="6"/>
      <c r="HA102" s="6"/>
      <c r="HB102" s="6"/>
      <c r="HC102" s="6"/>
      <c r="HD102" s="6"/>
      <c r="HE102" s="6"/>
      <c r="HF102" s="6"/>
      <c r="HG102" s="5"/>
      <c r="HH102" s="5"/>
      <c r="HI102" s="5"/>
      <c r="HJ102" s="5"/>
      <c r="HK102" s="5"/>
      <c r="HL102" s="5"/>
      <c r="HM102" s="17"/>
      <c r="HN102" s="17"/>
      <c r="HO102" s="17"/>
      <c r="HP102" s="17"/>
      <c r="HQ102" s="17"/>
      <c r="HR102" s="17"/>
      <c r="HS102" s="4"/>
      <c r="HT102" s="4"/>
      <c r="HU102" s="4"/>
      <c r="HV102" s="4"/>
      <c r="HW102" s="4"/>
      <c r="HX102" s="4"/>
      <c r="HY102" s="18"/>
    </row>
    <row r="103" spans="207:233" x14ac:dyDescent="0.25">
      <c r="GY103" s="2"/>
      <c r="GZ103" s="6"/>
      <c r="HA103" s="6"/>
      <c r="HB103" s="6"/>
      <c r="HC103" s="6"/>
      <c r="HD103" s="6"/>
      <c r="HE103" s="6"/>
      <c r="HF103" s="6"/>
      <c r="HG103" s="5"/>
      <c r="HH103" s="5"/>
      <c r="HI103" s="5"/>
      <c r="HJ103" s="5"/>
      <c r="HK103" s="5"/>
      <c r="HL103" s="5"/>
      <c r="HM103" s="17"/>
      <c r="HN103" s="17"/>
      <c r="HO103" s="17"/>
      <c r="HP103" s="17"/>
      <c r="HQ103" s="17"/>
      <c r="HR103" s="17"/>
      <c r="HS103" s="4"/>
      <c r="HT103" s="4"/>
      <c r="HU103" s="4"/>
      <c r="HV103" s="4"/>
      <c r="HW103" s="4"/>
      <c r="HX103" s="4"/>
      <c r="HY103" s="18"/>
    </row>
    <row r="104" spans="207:233" x14ac:dyDescent="0.25">
      <c r="GY104" s="2"/>
      <c r="GZ104" s="6"/>
      <c r="HA104" s="6"/>
      <c r="HB104" s="6"/>
      <c r="HC104" s="6"/>
      <c r="HD104" s="6"/>
      <c r="HE104" s="6"/>
      <c r="HF104" s="6"/>
      <c r="HG104" s="5"/>
      <c r="HH104" s="5"/>
      <c r="HI104" s="5"/>
      <c r="HJ104" s="5"/>
      <c r="HK104" s="5"/>
      <c r="HL104" s="5"/>
      <c r="HM104" s="17"/>
      <c r="HN104" s="17"/>
      <c r="HO104" s="17"/>
      <c r="HP104" s="17"/>
      <c r="HQ104" s="17"/>
      <c r="HR104" s="17"/>
      <c r="HS104" s="4"/>
      <c r="HT104" s="4"/>
      <c r="HU104" s="4"/>
      <c r="HV104" s="4"/>
      <c r="HW104" s="4"/>
      <c r="HX104" s="4"/>
      <c r="HY104" s="18"/>
    </row>
    <row r="105" spans="207:233" x14ac:dyDescent="0.25">
      <c r="GY105" s="2"/>
      <c r="GZ105" s="6"/>
      <c r="HA105" s="6"/>
      <c r="HB105" s="6"/>
      <c r="HC105" s="6"/>
      <c r="HD105" s="6"/>
      <c r="HE105" s="6"/>
      <c r="HF105" s="6"/>
      <c r="HG105" s="5"/>
      <c r="HH105" s="5"/>
      <c r="HI105" s="5"/>
      <c r="HJ105" s="5"/>
      <c r="HK105" s="5"/>
      <c r="HL105" s="5"/>
      <c r="HM105" s="17"/>
      <c r="HN105" s="17"/>
      <c r="HO105" s="17"/>
      <c r="HP105" s="17"/>
      <c r="HQ105" s="17"/>
      <c r="HR105" s="17"/>
      <c r="HS105" s="4"/>
      <c r="HT105" s="4"/>
      <c r="HU105" s="4"/>
      <c r="HV105" s="4"/>
      <c r="HW105" s="4"/>
      <c r="HX105" s="4"/>
      <c r="HY105" s="18"/>
    </row>
    <row r="106" spans="207:233" x14ac:dyDescent="0.25">
      <c r="GY106" s="2"/>
      <c r="GZ106" s="6"/>
      <c r="HA106" s="6"/>
      <c r="HB106" s="6"/>
      <c r="HC106" s="6"/>
      <c r="HD106" s="6"/>
      <c r="HE106" s="6"/>
      <c r="HF106" s="6"/>
      <c r="HG106" s="5"/>
      <c r="HH106" s="5"/>
      <c r="HI106" s="5"/>
      <c r="HJ106" s="5"/>
      <c r="HK106" s="5"/>
      <c r="HL106" s="5"/>
      <c r="HM106" s="17"/>
      <c r="HN106" s="17"/>
      <c r="HO106" s="17"/>
      <c r="HP106" s="17"/>
      <c r="HQ106" s="17"/>
      <c r="HR106" s="17"/>
      <c r="HS106" s="4"/>
      <c r="HT106" s="4"/>
      <c r="HU106" s="4"/>
      <c r="HV106" s="4"/>
      <c r="HW106" s="4"/>
      <c r="HX106" s="4"/>
      <c r="HY106" s="18"/>
    </row>
    <row r="107" spans="207:233" x14ac:dyDescent="0.25">
      <c r="GY107" s="2"/>
      <c r="GZ107" s="6"/>
      <c r="HA107" s="6"/>
      <c r="HB107" s="6"/>
      <c r="HC107" s="6"/>
      <c r="HD107" s="6"/>
      <c r="HE107" s="6"/>
      <c r="HF107" s="6"/>
      <c r="HG107" s="5"/>
      <c r="HH107" s="5"/>
      <c r="HI107" s="5"/>
      <c r="HJ107" s="5"/>
      <c r="HK107" s="5"/>
      <c r="HL107" s="5"/>
      <c r="HM107" s="17"/>
      <c r="HN107" s="17"/>
      <c r="HO107" s="17"/>
      <c r="HP107" s="17"/>
      <c r="HQ107" s="17"/>
      <c r="HR107" s="17"/>
      <c r="HS107" s="4"/>
      <c r="HT107" s="4"/>
      <c r="HU107" s="4"/>
      <c r="HV107" s="4"/>
      <c r="HW107" s="4"/>
      <c r="HX107" s="4"/>
      <c r="HY107" s="18"/>
    </row>
    <row r="108" spans="207:233" x14ac:dyDescent="0.25">
      <c r="GY108" s="2"/>
      <c r="GZ108" s="6"/>
      <c r="HA108" s="6"/>
      <c r="HB108" s="6"/>
      <c r="HC108" s="6"/>
      <c r="HD108" s="6"/>
      <c r="HE108" s="6"/>
      <c r="HF108" s="6"/>
      <c r="HG108" s="5"/>
      <c r="HH108" s="5"/>
      <c r="HI108" s="5"/>
      <c r="HJ108" s="5"/>
      <c r="HK108" s="5"/>
      <c r="HL108" s="5"/>
      <c r="HM108" s="17"/>
      <c r="HN108" s="17"/>
      <c r="HO108" s="17"/>
      <c r="HP108" s="17"/>
      <c r="HQ108" s="17"/>
      <c r="HR108" s="17"/>
      <c r="HS108" s="4"/>
      <c r="HT108" s="4"/>
      <c r="HU108" s="4"/>
      <c r="HV108" s="4"/>
      <c r="HW108" s="4"/>
      <c r="HX108" s="4"/>
      <c r="HY108" s="18"/>
    </row>
    <row r="109" spans="207:233" x14ac:dyDescent="0.25">
      <c r="GY109" s="2"/>
      <c r="GZ109" s="6"/>
      <c r="HA109" s="6"/>
      <c r="HB109" s="6"/>
      <c r="HC109" s="6"/>
      <c r="HD109" s="6"/>
      <c r="HE109" s="6"/>
      <c r="HF109" s="6"/>
      <c r="HG109" s="5"/>
      <c r="HH109" s="5"/>
      <c r="HI109" s="5"/>
      <c r="HJ109" s="5"/>
      <c r="HK109" s="5"/>
      <c r="HL109" s="5"/>
      <c r="HM109" s="17"/>
      <c r="HN109" s="17"/>
      <c r="HO109" s="17"/>
      <c r="HP109" s="17"/>
      <c r="HQ109" s="17"/>
      <c r="HR109" s="17"/>
      <c r="HS109" s="4"/>
      <c r="HT109" s="4"/>
      <c r="HU109" s="4"/>
      <c r="HV109" s="4"/>
      <c r="HW109" s="4"/>
      <c r="HX109" s="4"/>
      <c r="HY109" s="18"/>
    </row>
    <row r="110" spans="207:233" x14ac:dyDescent="0.25">
      <c r="GY110" s="2"/>
      <c r="GZ110" s="6"/>
      <c r="HA110" s="6"/>
      <c r="HB110" s="6"/>
      <c r="HC110" s="6"/>
      <c r="HD110" s="6"/>
      <c r="HE110" s="6"/>
      <c r="HF110" s="6"/>
      <c r="HG110" s="5"/>
      <c r="HH110" s="5"/>
      <c r="HI110" s="5"/>
      <c r="HJ110" s="5"/>
      <c r="HK110" s="5"/>
      <c r="HL110" s="5"/>
      <c r="HM110" s="17"/>
      <c r="HN110" s="17"/>
      <c r="HO110" s="17"/>
      <c r="HP110" s="17"/>
      <c r="HQ110" s="17"/>
      <c r="HR110" s="17"/>
      <c r="HS110" s="4"/>
      <c r="HT110" s="4"/>
      <c r="HU110" s="4"/>
      <c r="HV110" s="4"/>
      <c r="HW110" s="4"/>
      <c r="HX110" s="4"/>
      <c r="HY110" s="18"/>
    </row>
    <row r="111" spans="207:233" x14ac:dyDescent="0.25">
      <c r="GY111" s="2"/>
      <c r="GZ111" s="6"/>
      <c r="HA111" s="6"/>
      <c r="HB111" s="6"/>
      <c r="HC111" s="6"/>
      <c r="HD111" s="6"/>
      <c r="HE111" s="6"/>
      <c r="HF111" s="6"/>
      <c r="HG111" s="5"/>
      <c r="HH111" s="5"/>
      <c r="HI111" s="5"/>
      <c r="HJ111" s="5"/>
      <c r="HK111" s="5"/>
      <c r="HL111" s="5"/>
      <c r="HM111" s="17"/>
      <c r="HN111" s="17"/>
      <c r="HO111" s="17"/>
      <c r="HP111" s="17"/>
      <c r="HQ111" s="17"/>
      <c r="HR111" s="17"/>
      <c r="HS111" s="4"/>
      <c r="HT111" s="4"/>
      <c r="HU111" s="4"/>
      <c r="HV111" s="4"/>
      <c r="HW111" s="4"/>
      <c r="HX111" s="4"/>
      <c r="HY111" s="18"/>
    </row>
    <row r="112" spans="207:233" x14ac:dyDescent="0.25">
      <c r="GY112" s="2"/>
      <c r="GZ112" s="6"/>
      <c r="HA112" s="6"/>
      <c r="HB112" s="6"/>
      <c r="HC112" s="6"/>
      <c r="HD112" s="6"/>
      <c r="HE112" s="6"/>
      <c r="HF112" s="6"/>
      <c r="HG112" s="5"/>
      <c r="HH112" s="5"/>
      <c r="HI112" s="5"/>
      <c r="HJ112" s="5"/>
      <c r="HK112" s="5"/>
      <c r="HL112" s="5"/>
      <c r="HM112" s="17"/>
      <c r="HN112" s="17"/>
      <c r="HO112" s="17"/>
      <c r="HP112" s="17"/>
      <c r="HQ112" s="17"/>
      <c r="HR112" s="17"/>
      <c r="HS112" s="4"/>
      <c r="HT112" s="4"/>
      <c r="HU112" s="4"/>
      <c r="HV112" s="4"/>
      <c r="HW112" s="4"/>
      <c r="HX112" s="4"/>
      <c r="HY112" s="18"/>
    </row>
    <row r="113" spans="207:233" x14ac:dyDescent="0.25">
      <c r="GY113" s="2"/>
      <c r="GZ113" s="6"/>
      <c r="HA113" s="6"/>
      <c r="HB113" s="6"/>
      <c r="HC113" s="6"/>
      <c r="HD113" s="6"/>
      <c r="HE113" s="6"/>
      <c r="HF113" s="6"/>
      <c r="HG113" s="5"/>
      <c r="HH113" s="5"/>
      <c r="HI113" s="5"/>
      <c r="HJ113" s="5"/>
      <c r="HK113" s="5"/>
      <c r="HL113" s="5"/>
      <c r="HM113" s="17"/>
      <c r="HN113" s="17"/>
      <c r="HO113" s="17"/>
      <c r="HP113" s="17"/>
      <c r="HQ113" s="17"/>
      <c r="HR113" s="17"/>
      <c r="HS113" s="4"/>
      <c r="HT113" s="4"/>
      <c r="HU113" s="4"/>
      <c r="HV113" s="4"/>
      <c r="HW113" s="4"/>
      <c r="HX113" s="4"/>
      <c r="HY113" s="18"/>
    </row>
    <row r="114" spans="207:233" x14ac:dyDescent="0.25">
      <c r="GY114" s="2"/>
      <c r="GZ114" s="6"/>
      <c r="HA114" s="6"/>
      <c r="HB114" s="6"/>
      <c r="HC114" s="6"/>
      <c r="HD114" s="6"/>
      <c r="HE114" s="6"/>
      <c r="HF114" s="6"/>
      <c r="HG114" s="5"/>
      <c r="HH114" s="5"/>
      <c r="HI114" s="5"/>
      <c r="HJ114" s="5"/>
      <c r="HK114" s="5"/>
      <c r="HL114" s="5"/>
      <c r="HM114" s="17"/>
      <c r="HN114" s="17"/>
      <c r="HO114" s="17"/>
      <c r="HP114" s="17"/>
      <c r="HQ114" s="17"/>
      <c r="HR114" s="17"/>
      <c r="HS114" s="4"/>
      <c r="HT114" s="4"/>
      <c r="HU114" s="4"/>
      <c r="HV114" s="4"/>
      <c r="HW114" s="4"/>
      <c r="HX114" s="4"/>
      <c r="HY114" s="18"/>
    </row>
    <row r="115" spans="207:233" x14ac:dyDescent="0.25">
      <c r="GY115" s="2"/>
      <c r="GZ115" s="6"/>
      <c r="HA115" s="6"/>
      <c r="HB115" s="6"/>
      <c r="HC115" s="6"/>
      <c r="HD115" s="6"/>
      <c r="HE115" s="6"/>
      <c r="HF115" s="6"/>
      <c r="HG115" s="5"/>
      <c r="HH115" s="5"/>
      <c r="HI115" s="5"/>
      <c r="HJ115" s="5"/>
      <c r="HK115" s="5"/>
      <c r="HL115" s="5"/>
      <c r="HM115" s="17"/>
      <c r="HN115" s="17"/>
      <c r="HO115" s="17"/>
      <c r="HP115" s="17"/>
      <c r="HQ115" s="17"/>
      <c r="HR115" s="17"/>
      <c r="HS115" s="4"/>
      <c r="HT115" s="4"/>
      <c r="HU115" s="4"/>
      <c r="HV115" s="4"/>
      <c r="HW115" s="4"/>
      <c r="HX115" s="4"/>
      <c r="HY115" s="18"/>
    </row>
    <row r="116" spans="207:233" x14ac:dyDescent="0.25">
      <c r="GY116" s="2"/>
      <c r="GZ116" s="6"/>
      <c r="HA116" s="6"/>
      <c r="HB116" s="6"/>
      <c r="HC116" s="6"/>
      <c r="HD116" s="6"/>
      <c r="HE116" s="6"/>
      <c r="HF116" s="6"/>
      <c r="HG116" s="5"/>
      <c r="HH116" s="5"/>
      <c r="HI116" s="5"/>
      <c r="HJ116" s="5"/>
      <c r="HK116" s="5"/>
      <c r="HL116" s="5"/>
      <c r="HM116" s="17"/>
      <c r="HN116" s="17"/>
      <c r="HO116" s="17"/>
      <c r="HP116" s="17"/>
      <c r="HQ116" s="17"/>
      <c r="HR116" s="17"/>
      <c r="HS116" s="4"/>
      <c r="HT116" s="4"/>
      <c r="HU116" s="4"/>
      <c r="HV116" s="4"/>
      <c r="HW116" s="4"/>
      <c r="HX116" s="4"/>
      <c r="HY116" s="18"/>
    </row>
    <row r="117" spans="207:233" x14ac:dyDescent="0.25">
      <c r="GY117" s="2"/>
      <c r="GZ117" s="6"/>
      <c r="HA117" s="6"/>
      <c r="HB117" s="6"/>
      <c r="HC117" s="6"/>
      <c r="HD117" s="6"/>
      <c r="HE117" s="6"/>
      <c r="HF117" s="6"/>
      <c r="HG117" s="5"/>
      <c r="HH117" s="5"/>
      <c r="HI117" s="5"/>
      <c r="HJ117" s="5"/>
      <c r="HK117" s="5"/>
      <c r="HL117" s="5"/>
      <c r="HM117" s="17"/>
      <c r="HN117" s="17"/>
      <c r="HO117" s="17"/>
      <c r="HP117" s="17"/>
      <c r="HQ117" s="17"/>
      <c r="HR117" s="17"/>
      <c r="HS117" s="4"/>
      <c r="HT117" s="4"/>
      <c r="HU117" s="4"/>
      <c r="HV117" s="4"/>
      <c r="HW117" s="4"/>
      <c r="HX117" s="4"/>
      <c r="HY117" s="18"/>
    </row>
    <row r="118" spans="207:233" x14ac:dyDescent="0.25">
      <c r="GY118" s="2"/>
      <c r="GZ118" s="6"/>
      <c r="HA118" s="6"/>
      <c r="HB118" s="6"/>
      <c r="HC118" s="6"/>
      <c r="HD118" s="6"/>
      <c r="HE118" s="6"/>
      <c r="HF118" s="6"/>
      <c r="HG118" s="5"/>
      <c r="HH118" s="5"/>
      <c r="HI118" s="5"/>
      <c r="HJ118" s="5"/>
      <c r="HK118" s="5"/>
      <c r="HL118" s="5"/>
      <c r="HM118" s="17"/>
      <c r="HN118" s="17"/>
      <c r="HO118" s="17"/>
      <c r="HP118" s="17"/>
      <c r="HQ118" s="17"/>
      <c r="HR118" s="17"/>
      <c r="HS118" s="4"/>
      <c r="HT118" s="4"/>
      <c r="HU118" s="4"/>
      <c r="HV118" s="4"/>
      <c r="HW118" s="4"/>
      <c r="HX118" s="4"/>
      <c r="HY118" s="18"/>
    </row>
    <row r="119" spans="207:233" x14ac:dyDescent="0.25">
      <c r="GY119" s="2"/>
      <c r="GZ119" s="6"/>
      <c r="HA119" s="6"/>
      <c r="HB119" s="6"/>
      <c r="HC119" s="6"/>
      <c r="HD119" s="6"/>
      <c r="HE119" s="6"/>
      <c r="HF119" s="6"/>
      <c r="HG119" s="5"/>
      <c r="HH119" s="5"/>
      <c r="HI119" s="5"/>
      <c r="HJ119" s="5"/>
      <c r="HK119" s="5"/>
      <c r="HL119" s="5"/>
      <c r="HM119" s="17"/>
      <c r="HN119" s="17"/>
      <c r="HO119" s="17"/>
      <c r="HP119" s="17"/>
      <c r="HQ119" s="17"/>
      <c r="HR119" s="17"/>
      <c r="HS119" s="4"/>
      <c r="HT119" s="4"/>
      <c r="HU119" s="4"/>
      <c r="HV119" s="4"/>
      <c r="HW119" s="4"/>
      <c r="HX119" s="4"/>
      <c r="HY119" s="18"/>
    </row>
    <row r="120" spans="207:233" x14ac:dyDescent="0.25">
      <c r="GY120" s="2"/>
      <c r="GZ120" s="6"/>
      <c r="HA120" s="6"/>
      <c r="HB120" s="6"/>
      <c r="HC120" s="6"/>
      <c r="HD120" s="6"/>
      <c r="HE120" s="6"/>
      <c r="HF120" s="6"/>
      <c r="HG120" s="5"/>
      <c r="HH120" s="5"/>
      <c r="HI120" s="5"/>
      <c r="HJ120" s="5"/>
      <c r="HK120" s="5"/>
      <c r="HL120" s="5"/>
      <c r="HM120" s="17"/>
      <c r="HN120" s="17"/>
      <c r="HO120" s="17"/>
      <c r="HP120" s="17"/>
      <c r="HQ120" s="17"/>
      <c r="HR120" s="17"/>
      <c r="HS120" s="4"/>
      <c r="HT120" s="4"/>
      <c r="HU120" s="4"/>
      <c r="HV120" s="4"/>
      <c r="HW120" s="4"/>
      <c r="HX120" s="4"/>
      <c r="HY120" s="18"/>
    </row>
    <row r="121" spans="207:233" x14ac:dyDescent="0.25">
      <c r="GY121" s="2"/>
      <c r="GZ121" s="6"/>
      <c r="HA121" s="6"/>
      <c r="HB121" s="6"/>
      <c r="HC121" s="6"/>
      <c r="HD121" s="6"/>
      <c r="HE121" s="6"/>
      <c r="HF121" s="6"/>
      <c r="HG121" s="5"/>
      <c r="HH121" s="5"/>
      <c r="HI121" s="5"/>
      <c r="HJ121" s="5"/>
      <c r="HK121" s="5"/>
      <c r="HL121" s="5"/>
      <c r="HM121" s="17"/>
      <c r="HN121" s="17"/>
      <c r="HO121" s="17"/>
      <c r="HP121" s="17"/>
      <c r="HQ121" s="17"/>
      <c r="HR121" s="17"/>
      <c r="HS121" s="4"/>
      <c r="HT121" s="4"/>
      <c r="HU121" s="4"/>
      <c r="HV121" s="4"/>
      <c r="HW121" s="4"/>
      <c r="HX121" s="4"/>
      <c r="HY121" s="18"/>
    </row>
    <row r="122" spans="207:233" x14ac:dyDescent="0.25">
      <c r="GY122" s="2"/>
      <c r="GZ122" s="6"/>
      <c r="HA122" s="6"/>
      <c r="HB122" s="6"/>
      <c r="HC122" s="6"/>
      <c r="HD122" s="6"/>
      <c r="HE122" s="6"/>
      <c r="HF122" s="6"/>
      <c r="HG122" s="5"/>
      <c r="HH122" s="5"/>
      <c r="HI122" s="5"/>
      <c r="HJ122" s="5"/>
      <c r="HK122" s="5"/>
      <c r="HL122" s="5"/>
      <c r="HM122" s="17"/>
      <c r="HN122" s="17"/>
      <c r="HO122" s="17"/>
      <c r="HP122" s="17"/>
      <c r="HQ122" s="17"/>
      <c r="HR122" s="17"/>
      <c r="HS122" s="4"/>
      <c r="HT122" s="4"/>
      <c r="HU122" s="4"/>
      <c r="HV122" s="4"/>
      <c r="HW122" s="4"/>
      <c r="HX122" s="4"/>
      <c r="HY122" s="18"/>
    </row>
    <row r="123" spans="207:233" x14ac:dyDescent="0.25">
      <c r="GY123" s="2"/>
      <c r="GZ123" s="6"/>
      <c r="HA123" s="6"/>
      <c r="HB123" s="6"/>
      <c r="HC123" s="6"/>
      <c r="HD123" s="6"/>
      <c r="HE123" s="6"/>
      <c r="HF123" s="6"/>
      <c r="HG123" s="5"/>
      <c r="HH123" s="5"/>
      <c r="HI123" s="5"/>
      <c r="HJ123" s="5"/>
      <c r="HK123" s="5"/>
      <c r="HL123" s="5"/>
      <c r="HM123" s="17"/>
      <c r="HN123" s="17"/>
      <c r="HO123" s="17"/>
      <c r="HP123" s="17"/>
      <c r="HQ123" s="17"/>
      <c r="HR123" s="17"/>
      <c r="HS123" s="4"/>
      <c r="HT123" s="4"/>
      <c r="HU123" s="4"/>
      <c r="HV123" s="4"/>
      <c r="HW123" s="4"/>
      <c r="HX123" s="4"/>
      <c r="HY123" s="18"/>
    </row>
    <row r="124" spans="207:233" x14ac:dyDescent="0.25">
      <c r="GY124" s="2"/>
      <c r="GZ124" s="6"/>
      <c r="HA124" s="6"/>
      <c r="HB124" s="6"/>
      <c r="HC124" s="6"/>
      <c r="HD124" s="6"/>
      <c r="HE124" s="6"/>
      <c r="HF124" s="6"/>
      <c r="HG124" s="5"/>
      <c r="HH124" s="5"/>
      <c r="HI124" s="5"/>
      <c r="HJ124" s="5"/>
      <c r="HK124" s="5"/>
      <c r="HL124" s="5"/>
      <c r="HM124" s="17"/>
      <c r="HN124" s="17"/>
      <c r="HO124" s="17"/>
      <c r="HP124" s="17"/>
      <c r="HQ124" s="17"/>
      <c r="HR124" s="17"/>
      <c r="HS124" s="4"/>
      <c r="HT124" s="4"/>
      <c r="HU124" s="4"/>
      <c r="HV124" s="4"/>
      <c r="HW124" s="4"/>
      <c r="HX124" s="4"/>
      <c r="HY124" s="18"/>
    </row>
    <row r="125" spans="207:233" x14ac:dyDescent="0.25">
      <c r="GY125" s="2"/>
      <c r="GZ125" s="6"/>
      <c r="HA125" s="6"/>
      <c r="HB125" s="6"/>
      <c r="HC125" s="6"/>
      <c r="HD125" s="6"/>
      <c r="HE125" s="6"/>
      <c r="HF125" s="6"/>
      <c r="HG125" s="5"/>
      <c r="HH125" s="5"/>
      <c r="HI125" s="5"/>
      <c r="HJ125" s="5"/>
      <c r="HK125" s="5"/>
      <c r="HL125" s="5"/>
      <c r="HM125" s="17"/>
      <c r="HN125" s="17"/>
      <c r="HO125" s="17"/>
      <c r="HP125" s="17"/>
      <c r="HQ125" s="17"/>
      <c r="HR125" s="17"/>
      <c r="HS125" s="4"/>
      <c r="HT125" s="4"/>
      <c r="HU125" s="4"/>
      <c r="HV125" s="4"/>
      <c r="HW125" s="4"/>
      <c r="HX125" s="4"/>
      <c r="HY125" s="18"/>
    </row>
    <row r="126" spans="207:233" x14ac:dyDescent="0.25">
      <c r="GY126" s="2"/>
      <c r="GZ126" s="6"/>
      <c r="HA126" s="6"/>
      <c r="HB126" s="6"/>
      <c r="HC126" s="6"/>
      <c r="HD126" s="6"/>
      <c r="HE126" s="6"/>
      <c r="HF126" s="6"/>
      <c r="HG126" s="5"/>
      <c r="HH126" s="5"/>
      <c r="HI126" s="5"/>
      <c r="HJ126" s="5"/>
      <c r="HK126" s="5"/>
      <c r="HL126" s="5"/>
      <c r="HM126" s="17"/>
      <c r="HN126" s="17"/>
      <c r="HO126" s="17"/>
      <c r="HP126" s="17"/>
      <c r="HQ126" s="17"/>
      <c r="HR126" s="17"/>
      <c r="HS126" s="4"/>
      <c r="HT126" s="4"/>
      <c r="HU126" s="4"/>
      <c r="HV126" s="4"/>
      <c r="HW126" s="4"/>
      <c r="HX126" s="4"/>
      <c r="HY126" s="18"/>
    </row>
    <row r="127" spans="207:233" x14ac:dyDescent="0.25">
      <c r="GY127" s="2"/>
      <c r="GZ127" s="6"/>
      <c r="HA127" s="6"/>
      <c r="HB127" s="6"/>
      <c r="HC127" s="6"/>
      <c r="HD127" s="6"/>
      <c r="HE127" s="6"/>
      <c r="HF127" s="6"/>
      <c r="HG127" s="5"/>
      <c r="HH127" s="5"/>
      <c r="HI127" s="5"/>
      <c r="HJ127" s="5"/>
      <c r="HK127" s="5"/>
      <c r="HL127" s="5"/>
      <c r="HM127" s="17"/>
      <c r="HN127" s="17"/>
      <c r="HO127" s="17"/>
      <c r="HP127" s="17"/>
      <c r="HQ127" s="17"/>
      <c r="HR127" s="17"/>
      <c r="HS127" s="4"/>
      <c r="HT127" s="4"/>
      <c r="HU127" s="4"/>
      <c r="HV127" s="4"/>
      <c r="HW127" s="4"/>
      <c r="HX127" s="4"/>
      <c r="HY127" s="18"/>
    </row>
    <row r="128" spans="207:233" x14ac:dyDescent="0.25">
      <c r="GY128" s="2"/>
      <c r="GZ128" s="6"/>
      <c r="HA128" s="6"/>
      <c r="HB128" s="6"/>
      <c r="HC128" s="6"/>
      <c r="HD128" s="6"/>
      <c r="HE128" s="6"/>
      <c r="HF128" s="6"/>
      <c r="HG128" s="5"/>
      <c r="HH128" s="5"/>
      <c r="HI128" s="5"/>
      <c r="HJ128" s="5"/>
      <c r="HK128" s="5"/>
      <c r="HL128" s="5"/>
      <c r="HM128" s="17"/>
      <c r="HN128" s="17"/>
      <c r="HO128" s="17"/>
      <c r="HP128" s="17"/>
      <c r="HQ128" s="17"/>
      <c r="HR128" s="17"/>
      <c r="HS128" s="4"/>
      <c r="HT128" s="4"/>
      <c r="HU128" s="4"/>
      <c r="HV128" s="4"/>
      <c r="HW128" s="4"/>
      <c r="HX128" s="4"/>
      <c r="HY128" s="18"/>
    </row>
    <row r="129" spans="207:233" x14ac:dyDescent="0.25">
      <c r="GY129" s="2"/>
      <c r="GZ129" s="6"/>
      <c r="HA129" s="6"/>
      <c r="HB129" s="6"/>
      <c r="HC129" s="6"/>
      <c r="HD129" s="6"/>
      <c r="HE129" s="6"/>
      <c r="HF129" s="6"/>
      <c r="HG129" s="5"/>
      <c r="HH129" s="5"/>
      <c r="HI129" s="5"/>
      <c r="HJ129" s="5"/>
      <c r="HK129" s="5"/>
      <c r="HL129" s="5"/>
      <c r="HM129" s="17"/>
      <c r="HN129" s="17"/>
      <c r="HO129" s="17"/>
      <c r="HP129" s="17"/>
      <c r="HQ129" s="17"/>
      <c r="HR129" s="17"/>
      <c r="HS129" s="4"/>
      <c r="HT129" s="4"/>
      <c r="HU129" s="4"/>
      <c r="HV129" s="4"/>
      <c r="HW129" s="4"/>
      <c r="HX129" s="4"/>
      <c r="HY129" s="18"/>
    </row>
    <row r="130" spans="207:233" x14ac:dyDescent="0.25">
      <c r="GY130" s="2"/>
      <c r="GZ130" s="6"/>
      <c r="HA130" s="6"/>
      <c r="HB130" s="6"/>
      <c r="HC130" s="6"/>
      <c r="HD130" s="6"/>
      <c r="HE130" s="6"/>
      <c r="HF130" s="6"/>
      <c r="HG130" s="5"/>
      <c r="HH130" s="5"/>
      <c r="HI130" s="5"/>
      <c r="HJ130" s="5"/>
      <c r="HK130" s="5"/>
      <c r="HL130" s="5"/>
      <c r="HM130" s="17"/>
      <c r="HN130" s="17"/>
      <c r="HO130" s="17"/>
      <c r="HP130" s="17"/>
      <c r="HQ130" s="17"/>
      <c r="HR130" s="17"/>
      <c r="HS130" s="4"/>
      <c r="HT130" s="4"/>
      <c r="HU130" s="4"/>
      <c r="HV130" s="4"/>
      <c r="HW130" s="4"/>
      <c r="HX130" s="4"/>
      <c r="HY130" s="18"/>
    </row>
    <row r="131" spans="207:233" x14ac:dyDescent="0.25">
      <c r="GY131" s="2"/>
      <c r="GZ131" s="6"/>
      <c r="HA131" s="6"/>
      <c r="HB131" s="6"/>
      <c r="HC131" s="6"/>
      <c r="HD131" s="6"/>
      <c r="HE131" s="6"/>
      <c r="HF131" s="6"/>
      <c r="HG131" s="5"/>
      <c r="HH131" s="5"/>
      <c r="HI131" s="5"/>
      <c r="HJ131" s="5"/>
      <c r="HK131" s="5"/>
      <c r="HL131" s="5"/>
      <c r="HM131" s="17"/>
      <c r="HN131" s="17"/>
      <c r="HO131" s="17"/>
      <c r="HP131" s="17"/>
      <c r="HQ131" s="17"/>
      <c r="HR131" s="17"/>
      <c r="HS131" s="4"/>
      <c r="HT131" s="4"/>
      <c r="HU131" s="4"/>
      <c r="HV131" s="4"/>
      <c r="HW131" s="4"/>
      <c r="HX131" s="4"/>
      <c r="HY131" s="18"/>
    </row>
    <row r="132" spans="207:233" x14ac:dyDescent="0.25">
      <c r="GY132" s="2"/>
      <c r="GZ132" s="6"/>
      <c r="HA132" s="6"/>
      <c r="HB132" s="6"/>
      <c r="HC132" s="6"/>
      <c r="HD132" s="6"/>
      <c r="HE132" s="6"/>
      <c r="HF132" s="6"/>
      <c r="HG132" s="5"/>
      <c r="HH132" s="5"/>
      <c r="HI132" s="5"/>
      <c r="HJ132" s="5"/>
      <c r="HK132" s="5"/>
      <c r="HL132" s="5"/>
      <c r="HM132" s="17"/>
      <c r="HN132" s="17"/>
      <c r="HO132" s="17"/>
      <c r="HP132" s="17"/>
      <c r="HQ132" s="17"/>
      <c r="HR132" s="17"/>
      <c r="HS132" s="4"/>
      <c r="HT132" s="4"/>
      <c r="HU132" s="4"/>
      <c r="HV132" s="4"/>
      <c r="HW132" s="4"/>
      <c r="HX132" s="4"/>
      <c r="HY132" s="18"/>
    </row>
    <row r="133" spans="207:233" x14ac:dyDescent="0.25">
      <c r="GY133" s="2"/>
      <c r="GZ133" s="6"/>
      <c r="HA133" s="6"/>
      <c r="HB133" s="6"/>
      <c r="HC133" s="6"/>
      <c r="HD133" s="6"/>
      <c r="HE133" s="6"/>
      <c r="HF133" s="6"/>
      <c r="HG133" s="5"/>
      <c r="HH133" s="5"/>
      <c r="HI133" s="5"/>
      <c r="HJ133" s="5"/>
      <c r="HK133" s="5"/>
      <c r="HL133" s="5"/>
      <c r="HM133" s="17"/>
      <c r="HN133" s="17"/>
      <c r="HO133" s="17"/>
      <c r="HP133" s="17"/>
      <c r="HQ133" s="17"/>
      <c r="HR133" s="17"/>
      <c r="HS133" s="4"/>
      <c r="HT133" s="4"/>
      <c r="HU133" s="4"/>
      <c r="HV133" s="4"/>
      <c r="HW133" s="4"/>
      <c r="HX133" s="4"/>
      <c r="HY133" s="18"/>
    </row>
    <row r="134" spans="207:233" x14ac:dyDescent="0.25">
      <c r="GY134" s="2"/>
      <c r="GZ134" s="6"/>
      <c r="HA134" s="6"/>
      <c r="HB134" s="6"/>
      <c r="HC134" s="6"/>
      <c r="HD134" s="6"/>
      <c r="HE134" s="6"/>
      <c r="HF134" s="6"/>
      <c r="HG134" s="5"/>
      <c r="HH134" s="5"/>
      <c r="HI134" s="5"/>
      <c r="HJ134" s="5"/>
      <c r="HK134" s="5"/>
      <c r="HL134" s="5"/>
      <c r="HM134" s="17"/>
      <c r="HN134" s="17"/>
      <c r="HO134" s="17"/>
      <c r="HP134" s="17"/>
      <c r="HQ134" s="17"/>
      <c r="HR134" s="17"/>
      <c r="HS134" s="4"/>
      <c r="HT134" s="4"/>
      <c r="HU134" s="4"/>
      <c r="HV134" s="4"/>
      <c r="HW134" s="4"/>
      <c r="HX134" s="4"/>
      <c r="HY134" s="18"/>
    </row>
    <row r="135" spans="207:233" x14ac:dyDescent="0.25">
      <c r="GY135" s="2"/>
      <c r="GZ135" s="6"/>
      <c r="HA135" s="6"/>
      <c r="HB135" s="6"/>
      <c r="HC135" s="6"/>
      <c r="HD135" s="6"/>
      <c r="HE135" s="6"/>
      <c r="HF135" s="6"/>
      <c r="HG135" s="5"/>
      <c r="HH135" s="5"/>
      <c r="HI135" s="5"/>
      <c r="HJ135" s="5"/>
      <c r="HK135" s="5"/>
      <c r="HL135" s="5"/>
      <c r="HM135" s="17"/>
      <c r="HN135" s="17"/>
      <c r="HO135" s="17"/>
      <c r="HP135" s="17"/>
      <c r="HQ135" s="17"/>
      <c r="HR135" s="17"/>
      <c r="HS135" s="4"/>
      <c r="HT135" s="4"/>
      <c r="HU135" s="4"/>
      <c r="HV135" s="4"/>
      <c r="HW135" s="4"/>
      <c r="HX135" s="4"/>
      <c r="HY135" s="18"/>
    </row>
    <row r="136" spans="207:233" x14ac:dyDescent="0.25">
      <c r="GY136" s="2"/>
      <c r="GZ136" s="6"/>
      <c r="HA136" s="6"/>
      <c r="HB136" s="6"/>
      <c r="HC136" s="6"/>
      <c r="HD136" s="6"/>
      <c r="HE136" s="6"/>
      <c r="HF136" s="6"/>
      <c r="HG136" s="5"/>
      <c r="HH136" s="5"/>
      <c r="HI136" s="5"/>
      <c r="HJ136" s="5"/>
      <c r="HK136" s="5"/>
      <c r="HL136" s="5"/>
      <c r="HM136" s="17"/>
      <c r="HN136" s="17"/>
      <c r="HO136" s="17"/>
      <c r="HP136" s="17"/>
      <c r="HQ136" s="17"/>
      <c r="HR136" s="17"/>
      <c r="HS136" s="4"/>
      <c r="HT136" s="4"/>
      <c r="HU136" s="4"/>
      <c r="HV136" s="4"/>
      <c r="HW136" s="4"/>
      <c r="HX136" s="4"/>
      <c r="HY136" s="18"/>
    </row>
    <row r="137" spans="207:233" x14ac:dyDescent="0.25">
      <c r="GY137" s="2"/>
      <c r="GZ137" s="6"/>
      <c r="HA137" s="6"/>
      <c r="HB137" s="6"/>
      <c r="HC137" s="6"/>
      <c r="HD137" s="6"/>
      <c r="HE137" s="6"/>
      <c r="HF137" s="6"/>
      <c r="HG137" s="5"/>
      <c r="HH137" s="5"/>
      <c r="HI137" s="5"/>
      <c r="HJ137" s="5"/>
      <c r="HK137" s="5"/>
      <c r="HL137" s="5"/>
      <c r="HM137" s="17"/>
      <c r="HN137" s="17"/>
      <c r="HO137" s="17"/>
      <c r="HP137" s="17"/>
      <c r="HQ137" s="17"/>
      <c r="HR137" s="17"/>
      <c r="HS137" s="4"/>
      <c r="HT137" s="4"/>
      <c r="HU137" s="4"/>
      <c r="HV137" s="4"/>
      <c r="HW137" s="4"/>
      <c r="HX137" s="4"/>
      <c r="HY137" s="18"/>
    </row>
    <row r="138" spans="207:233" x14ac:dyDescent="0.25">
      <c r="GY138" s="2"/>
      <c r="GZ138" s="6"/>
      <c r="HA138" s="6"/>
      <c r="HB138" s="6"/>
      <c r="HC138" s="6"/>
      <c r="HD138" s="6"/>
      <c r="HE138" s="6"/>
      <c r="HF138" s="6"/>
      <c r="HG138" s="5"/>
      <c r="HH138" s="5"/>
      <c r="HI138" s="5"/>
      <c r="HJ138" s="5"/>
      <c r="HK138" s="5"/>
      <c r="HL138" s="5"/>
      <c r="HM138" s="17"/>
      <c r="HN138" s="17"/>
      <c r="HO138" s="17"/>
      <c r="HP138" s="17"/>
      <c r="HQ138" s="17"/>
      <c r="HR138" s="17"/>
      <c r="HS138" s="4"/>
      <c r="HT138" s="4"/>
      <c r="HU138" s="4"/>
      <c r="HV138" s="4"/>
      <c r="HW138" s="4"/>
      <c r="HX138" s="4"/>
      <c r="HY138" s="18"/>
    </row>
    <row r="139" spans="207:233" x14ac:dyDescent="0.25">
      <c r="GY139" s="2"/>
      <c r="GZ139" s="6"/>
      <c r="HA139" s="6"/>
      <c r="HB139" s="6"/>
      <c r="HC139" s="6"/>
      <c r="HD139" s="6"/>
      <c r="HE139" s="6"/>
      <c r="HF139" s="6"/>
      <c r="HG139" s="5"/>
      <c r="HH139" s="5"/>
      <c r="HI139" s="5"/>
      <c r="HJ139" s="5"/>
      <c r="HK139" s="5"/>
      <c r="HL139" s="5"/>
      <c r="HM139" s="17"/>
      <c r="HN139" s="17"/>
      <c r="HO139" s="17"/>
      <c r="HP139" s="17"/>
      <c r="HQ139" s="17"/>
      <c r="HR139" s="17"/>
      <c r="HS139" s="4"/>
      <c r="HT139" s="4"/>
      <c r="HU139" s="4"/>
      <c r="HV139" s="4"/>
      <c r="HW139" s="4"/>
      <c r="HX139" s="4"/>
      <c r="HY139" s="18"/>
    </row>
    <row r="140" spans="207:233" x14ac:dyDescent="0.25">
      <c r="GY140" s="2"/>
      <c r="GZ140" s="6"/>
      <c r="HA140" s="6"/>
      <c r="HB140" s="6"/>
      <c r="HC140" s="6"/>
      <c r="HD140" s="6"/>
      <c r="HE140" s="6"/>
      <c r="HF140" s="6"/>
      <c r="HG140" s="5"/>
      <c r="HH140" s="5"/>
      <c r="HI140" s="5"/>
      <c r="HJ140" s="5"/>
      <c r="HK140" s="5"/>
      <c r="HL140" s="5"/>
      <c r="HM140" s="17"/>
      <c r="HN140" s="17"/>
      <c r="HO140" s="17"/>
      <c r="HP140" s="17"/>
      <c r="HQ140" s="17"/>
      <c r="HR140" s="17"/>
      <c r="HS140" s="4"/>
      <c r="HT140" s="4"/>
      <c r="HU140" s="4"/>
      <c r="HV140" s="4"/>
      <c r="HW140" s="4"/>
      <c r="HX140" s="4"/>
      <c r="HY140" s="18"/>
    </row>
    <row r="141" spans="207:233" x14ac:dyDescent="0.25">
      <c r="GY141" s="2"/>
      <c r="GZ141" s="6"/>
      <c r="HA141" s="6"/>
      <c r="HB141" s="6"/>
      <c r="HC141" s="6"/>
      <c r="HD141" s="6"/>
      <c r="HE141" s="6"/>
      <c r="HF141" s="6"/>
      <c r="HG141" s="5"/>
      <c r="HH141" s="5"/>
      <c r="HI141" s="5"/>
      <c r="HJ141" s="5"/>
      <c r="HK141" s="5"/>
      <c r="HL141" s="5"/>
      <c r="HM141" s="17"/>
      <c r="HN141" s="17"/>
      <c r="HO141" s="17"/>
      <c r="HP141" s="17"/>
      <c r="HQ141" s="17"/>
      <c r="HR141" s="17"/>
      <c r="HS141" s="4"/>
      <c r="HT141" s="4"/>
      <c r="HU141" s="4"/>
      <c r="HV141" s="4"/>
      <c r="HW141" s="4"/>
      <c r="HX141" s="4"/>
      <c r="HY141" s="18"/>
    </row>
    <row r="142" spans="207:233" x14ac:dyDescent="0.25">
      <c r="GY142" s="2"/>
      <c r="GZ142" s="6"/>
      <c r="HA142" s="6"/>
      <c r="HB142" s="6"/>
      <c r="HC142" s="6"/>
      <c r="HD142" s="6"/>
      <c r="HE142" s="6"/>
      <c r="HF142" s="6"/>
      <c r="HG142" s="5"/>
      <c r="HH142" s="5"/>
      <c r="HI142" s="5"/>
      <c r="HJ142" s="5"/>
      <c r="HK142" s="5"/>
      <c r="HL142" s="5"/>
      <c r="HM142" s="17"/>
      <c r="HN142" s="17"/>
      <c r="HO142" s="17"/>
      <c r="HP142" s="17"/>
      <c r="HQ142" s="17"/>
      <c r="HR142" s="17"/>
      <c r="HS142" s="4"/>
      <c r="HT142" s="4"/>
      <c r="HU142" s="4"/>
      <c r="HV142" s="4"/>
      <c r="HW142" s="4"/>
      <c r="HX142" s="4"/>
      <c r="HY142" s="18"/>
    </row>
    <row r="143" spans="207:233" x14ac:dyDescent="0.25">
      <c r="GY143" s="2"/>
      <c r="GZ143" s="6"/>
      <c r="HA143" s="6"/>
      <c r="HB143" s="6"/>
      <c r="HC143" s="6"/>
      <c r="HD143" s="6"/>
      <c r="HE143" s="6"/>
      <c r="HF143" s="6"/>
      <c r="HG143" s="5"/>
      <c r="HH143" s="5"/>
      <c r="HI143" s="5"/>
      <c r="HJ143" s="5"/>
      <c r="HK143" s="5"/>
      <c r="HL143" s="5"/>
      <c r="HM143" s="17"/>
      <c r="HN143" s="17"/>
      <c r="HO143" s="17"/>
      <c r="HP143" s="17"/>
      <c r="HQ143" s="17"/>
      <c r="HR143" s="17"/>
      <c r="HS143" s="4"/>
      <c r="HT143" s="4"/>
      <c r="HU143" s="4"/>
      <c r="HV143" s="4"/>
      <c r="HW143" s="4"/>
      <c r="HX143" s="4"/>
      <c r="HY143" s="18"/>
    </row>
    <row r="144" spans="207:233" x14ac:dyDescent="0.25">
      <c r="GY144" s="2"/>
      <c r="GZ144" s="6"/>
      <c r="HA144" s="6"/>
      <c r="HB144" s="6"/>
      <c r="HC144" s="6"/>
      <c r="HD144" s="6"/>
      <c r="HE144" s="6"/>
      <c r="HF144" s="6"/>
      <c r="HG144" s="5"/>
      <c r="HH144" s="5"/>
      <c r="HI144" s="5"/>
      <c r="HJ144" s="5"/>
      <c r="HK144" s="5"/>
      <c r="HL144" s="5"/>
      <c r="HM144" s="17"/>
      <c r="HN144" s="17"/>
      <c r="HO144" s="17"/>
      <c r="HP144" s="17"/>
      <c r="HQ144" s="17"/>
      <c r="HR144" s="17"/>
      <c r="HS144" s="4"/>
      <c r="HT144" s="4"/>
      <c r="HU144" s="4"/>
      <c r="HV144" s="4"/>
      <c r="HW144" s="4"/>
      <c r="HX144" s="4"/>
      <c r="HY144" s="18"/>
    </row>
    <row r="145" spans="207:233" x14ac:dyDescent="0.25">
      <c r="GY145" s="2"/>
      <c r="GZ145" s="6"/>
      <c r="HA145" s="6"/>
      <c r="HB145" s="6"/>
      <c r="HC145" s="6"/>
      <c r="HD145" s="6"/>
      <c r="HE145" s="6"/>
      <c r="HF145" s="6"/>
      <c r="HG145" s="5"/>
      <c r="HH145" s="5"/>
      <c r="HI145" s="5"/>
      <c r="HJ145" s="5"/>
      <c r="HK145" s="5"/>
      <c r="HL145" s="5"/>
      <c r="HM145" s="17"/>
      <c r="HN145" s="17"/>
      <c r="HO145" s="17"/>
      <c r="HP145" s="17"/>
      <c r="HQ145" s="17"/>
      <c r="HR145" s="17"/>
      <c r="HS145" s="4"/>
      <c r="HT145" s="4"/>
      <c r="HU145" s="4"/>
      <c r="HV145" s="4"/>
      <c r="HW145" s="4"/>
      <c r="HX145" s="4"/>
      <c r="HY145" s="18"/>
    </row>
    <row r="146" spans="207:233" x14ac:dyDescent="0.25">
      <c r="GY146" s="2"/>
      <c r="GZ146" s="6"/>
      <c r="HA146" s="6"/>
      <c r="HB146" s="6"/>
      <c r="HC146" s="6"/>
      <c r="HD146" s="6"/>
      <c r="HE146" s="6"/>
      <c r="HF146" s="6"/>
      <c r="HG146" s="5"/>
      <c r="HH146" s="5"/>
      <c r="HI146" s="5"/>
      <c r="HJ146" s="5"/>
      <c r="HK146" s="5"/>
      <c r="HL146" s="5"/>
      <c r="HM146" s="17"/>
      <c r="HN146" s="17"/>
      <c r="HO146" s="17"/>
      <c r="HP146" s="17"/>
      <c r="HQ146" s="17"/>
      <c r="HR146" s="17"/>
      <c r="HS146" s="4"/>
      <c r="HT146" s="4"/>
      <c r="HU146" s="4"/>
      <c r="HV146" s="4"/>
      <c r="HW146" s="4"/>
      <c r="HX146" s="4"/>
      <c r="HY146" s="18"/>
    </row>
    <row r="147" spans="207:233" x14ac:dyDescent="0.25">
      <c r="GY147" s="2"/>
      <c r="GZ147" s="6"/>
      <c r="HA147" s="6"/>
      <c r="HB147" s="6"/>
      <c r="HC147" s="6"/>
      <c r="HD147" s="6"/>
      <c r="HE147" s="6"/>
      <c r="HF147" s="6"/>
      <c r="HG147" s="5"/>
      <c r="HH147" s="5"/>
      <c r="HI147" s="5"/>
      <c r="HJ147" s="5"/>
      <c r="HK147" s="5"/>
      <c r="HL147" s="5"/>
      <c r="HM147" s="17"/>
      <c r="HN147" s="17"/>
      <c r="HO147" s="17"/>
      <c r="HP147" s="17"/>
      <c r="HQ147" s="17"/>
      <c r="HR147" s="17"/>
      <c r="HS147" s="4"/>
      <c r="HT147" s="4"/>
      <c r="HU147" s="4"/>
      <c r="HV147" s="4"/>
      <c r="HW147" s="4"/>
      <c r="HX147" s="4"/>
      <c r="HY147" s="18"/>
    </row>
    <row r="148" spans="207:233" x14ac:dyDescent="0.25">
      <c r="GY148" s="2"/>
      <c r="GZ148" s="6"/>
      <c r="HA148" s="6"/>
      <c r="HB148" s="6"/>
      <c r="HC148" s="6"/>
      <c r="HD148" s="6"/>
      <c r="HE148" s="6"/>
      <c r="HF148" s="6"/>
      <c r="HG148" s="5"/>
      <c r="HH148" s="5"/>
      <c r="HI148" s="5"/>
      <c r="HJ148" s="5"/>
      <c r="HK148" s="5"/>
      <c r="HL148" s="5"/>
      <c r="HM148" s="17"/>
      <c r="HN148" s="17"/>
      <c r="HO148" s="17"/>
      <c r="HP148" s="17"/>
      <c r="HQ148" s="17"/>
      <c r="HR148" s="17"/>
      <c r="HS148" s="4"/>
      <c r="HT148" s="4"/>
      <c r="HU148" s="4"/>
      <c r="HV148" s="4"/>
      <c r="HW148" s="4"/>
      <c r="HX148" s="4"/>
      <c r="HY148" s="18"/>
    </row>
    <row r="149" spans="207:233" x14ac:dyDescent="0.25">
      <c r="GY149" s="2"/>
      <c r="GZ149" s="6"/>
      <c r="HA149" s="6"/>
      <c r="HB149" s="6"/>
      <c r="HC149" s="6"/>
      <c r="HD149" s="6"/>
      <c r="HE149" s="6"/>
      <c r="HF149" s="6"/>
      <c r="HG149" s="5"/>
      <c r="HH149" s="5"/>
      <c r="HI149" s="5"/>
      <c r="HJ149" s="5"/>
      <c r="HK149" s="5"/>
      <c r="HL149" s="5"/>
      <c r="HM149" s="17"/>
      <c r="HN149" s="17"/>
      <c r="HO149" s="17"/>
      <c r="HP149" s="17"/>
      <c r="HQ149" s="17"/>
      <c r="HR149" s="17"/>
      <c r="HS149" s="4"/>
      <c r="HT149" s="4"/>
      <c r="HU149" s="4"/>
      <c r="HV149" s="4"/>
      <c r="HW149" s="4"/>
      <c r="HX149" s="4"/>
      <c r="HY149" s="18"/>
    </row>
    <row r="150" spans="207:233" x14ac:dyDescent="0.25">
      <c r="GY150" s="2"/>
      <c r="GZ150" s="6"/>
      <c r="HA150" s="6"/>
      <c r="HB150" s="6"/>
      <c r="HC150" s="6"/>
      <c r="HD150" s="6"/>
      <c r="HE150" s="6"/>
      <c r="HF150" s="6"/>
      <c r="HG150" s="5"/>
      <c r="HH150" s="5"/>
      <c r="HI150" s="5"/>
      <c r="HJ150" s="5"/>
      <c r="HK150" s="5"/>
      <c r="HL150" s="5"/>
      <c r="HM150" s="17"/>
      <c r="HN150" s="17"/>
      <c r="HO150" s="17"/>
      <c r="HP150" s="17"/>
      <c r="HQ150" s="17"/>
      <c r="HR150" s="17"/>
      <c r="HS150" s="4"/>
      <c r="HT150" s="4"/>
      <c r="HU150" s="4"/>
      <c r="HV150" s="4"/>
      <c r="HW150" s="4"/>
      <c r="HX150" s="4"/>
      <c r="HY150" s="18"/>
    </row>
    <row r="151" spans="207:233" x14ac:dyDescent="0.25">
      <c r="GY151" s="2"/>
      <c r="GZ151" s="6"/>
      <c r="HA151" s="6"/>
      <c r="HB151" s="6"/>
      <c r="HC151" s="6"/>
      <c r="HD151" s="6"/>
      <c r="HE151" s="6"/>
      <c r="HF151" s="6"/>
      <c r="HG151" s="5"/>
      <c r="HH151" s="5"/>
      <c r="HI151" s="5"/>
      <c r="HJ151" s="5"/>
      <c r="HK151" s="5"/>
      <c r="HL151" s="5"/>
      <c r="HM151" s="17"/>
      <c r="HN151" s="17"/>
      <c r="HO151" s="17"/>
      <c r="HP151" s="17"/>
      <c r="HQ151" s="17"/>
      <c r="HR151" s="17"/>
      <c r="HS151" s="4"/>
      <c r="HT151" s="4"/>
      <c r="HU151" s="4"/>
      <c r="HV151" s="4"/>
      <c r="HW151" s="4"/>
      <c r="HX151" s="4"/>
      <c r="HY151" s="18"/>
    </row>
    <row r="152" spans="207:233" x14ac:dyDescent="0.25">
      <c r="GY152" s="2"/>
      <c r="GZ152" s="6"/>
      <c r="HA152" s="6"/>
      <c r="HB152" s="6"/>
      <c r="HC152" s="6"/>
      <c r="HD152" s="6"/>
      <c r="HE152" s="6"/>
      <c r="HF152" s="6"/>
      <c r="HG152" s="5"/>
      <c r="HH152" s="5"/>
      <c r="HI152" s="5"/>
      <c r="HJ152" s="5"/>
      <c r="HK152" s="5"/>
      <c r="HL152" s="5"/>
      <c r="HM152" s="17"/>
      <c r="HN152" s="17"/>
      <c r="HO152" s="17"/>
      <c r="HP152" s="17"/>
      <c r="HQ152" s="17"/>
      <c r="HR152" s="17"/>
      <c r="HS152" s="4"/>
      <c r="HT152" s="4"/>
      <c r="HU152" s="4"/>
      <c r="HV152" s="4"/>
      <c r="HW152" s="4"/>
      <c r="HX152" s="4"/>
      <c r="HY152" s="18"/>
    </row>
    <row r="153" spans="207:233" x14ac:dyDescent="0.25">
      <c r="GY153" s="2"/>
      <c r="GZ153" s="6"/>
      <c r="HA153" s="6"/>
      <c r="HB153" s="6"/>
      <c r="HC153" s="6"/>
      <c r="HD153" s="6"/>
      <c r="HE153" s="6"/>
      <c r="HF153" s="6"/>
      <c r="HG153" s="5"/>
      <c r="HH153" s="5"/>
      <c r="HI153" s="5"/>
      <c r="HJ153" s="5"/>
      <c r="HK153" s="5"/>
      <c r="HL153" s="5"/>
      <c r="HM153" s="17"/>
      <c r="HN153" s="17"/>
      <c r="HO153" s="17"/>
      <c r="HP153" s="17"/>
      <c r="HQ153" s="17"/>
      <c r="HR153" s="17"/>
      <c r="HS153" s="4"/>
      <c r="HT153" s="4"/>
      <c r="HU153" s="4"/>
      <c r="HV153" s="4"/>
      <c r="HW153" s="4"/>
      <c r="HX153" s="4"/>
      <c r="HY153" s="18"/>
    </row>
    <row r="154" spans="207:233" x14ac:dyDescent="0.25">
      <c r="GY154" s="2"/>
      <c r="GZ154" s="6"/>
      <c r="HA154" s="6"/>
      <c r="HB154" s="6"/>
      <c r="HC154" s="6"/>
      <c r="HD154" s="6"/>
      <c r="HE154" s="6"/>
      <c r="HF154" s="6"/>
      <c r="HG154" s="5"/>
      <c r="HH154" s="5"/>
      <c r="HI154" s="5"/>
      <c r="HJ154" s="5"/>
      <c r="HK154" s="5"/>
      <c r="HL154" s="5"/>
      <c r="HM154" s="17"/>
      <c r="HN154" s="17"/>
      <c r="HO154" s="17"/>
      <c r="HP154" s="17"/>
      <c r="HQ154" s="17"/>
      <c r="HR154" s="17"/>
      <c r="HS154" s="4"/>
      <c r="HT154" s="4"/>
      <c r="HU154" s="4"/>
      <c r="HV154" s="4"/>
      <c r="HW154" s="4"/>
      <c r="HX154" s="4"/>
      <c r="HY154" s="18"/>
    </row>
    <row r="155" spans="207:233" x14ac:dyDescent="0.25">
      <c r="GY155" s="2"/>
      <c r="GZ155" s="6"/>
      <c r="HA155" s="6"/>
      <c r="HB155" s="6"/>
      <c r="HC155" s="6"/>
      <c r="HD155" s="6"/>
      <c r="HE155" s="6"/>
      <c r="HF155" s="6"/>
      <c r="HG155" s="5"/>
      <c r="HH155" s="5"/>
      <c r="HI155" s="5"/>
      <c r="HJ155" s="5"/>
      <c r="HK155" s="5"/>
      <c r="HL155" s="5"/>
      <c r="HM155" s="17"/>
      <c r="HN155" s="17"/>
      <c r="HO155" s="17"/>
      <c r="HP155" s="17"/>
      <c r="HQ155" s="17"/>
      <c r="HR155" s="17"/>
      <c r="HS155" s="4"/>
      <c r="HT155" s="4"/>
      <c r="HU155" s="4"/>
      <c r="HV155" s="4"/>
      <c r="HW155" s="4"/>
      <c r="HX155" s="4"/>
      <c r="HY155" s="18"/>
    </row>
    <row r="156" spans="207:233" x14ac:dyDescent="0.25">
      <c r="GY156" s="2"/>
      <c r="GZ156" s="6"/>
      <c r="HA156" s="6"/>
      <c r="HB156" s="6"/>
      <c r="HC156" s="6"/>
      <c r="HD156" s="6"/>
      <c r="HE156" s="6"/>
      <c r="HF156" s="6"/>
      <c r="HG156" s="5"/>
      <c r="HH156" s="5"/>
      <c r="HI156" s="5"/>
      <c r="HJ156" s="5"/>
      <c r="HK156" s="5"/>
      <c r="HL156" s="5"/>
      <c r="HM156" s="17"/>
      <c r="HN156" s="17"/>
      <c r="HO156" s="17"/>
      <c r="HP156" s="17"/>
      <c r="HQ156" s="17"/>
      <c r="HR156" s="17"/>
      <c r="HS156" s="4"/>
      <c r="HT156" s="4"/>
      <c r="HU156" s="4"/>
      <c r="HV156" s="4"/>
      <c r="HW156" s="4"/>
      <c r="HX156" s="4"/>
      <c r="HY156" s="18"/>
    </row>
    <row r="157" spans="207:233" x14ac:dyDescent="0.25">
      <c r="GY157" s="2"/>
      <c r="GZ157" s="6"/>
      <c r="HA157" s="6"/>
      <c r="HB157" s="6"/>
      <c r="HC157" s="6"/>
      <c r="HD157" s="6"/>
      <c r="HE157" s="6"/>
      <c r="HF157" s="6"/>
      <c r="HG157" s="5"/>
      <c r="HH157" s="5"/>
      <c r="HI157" s="5"/>
      <c r="HJ157" s="5"/>
      <c r="HK157" s="5"/>
      <c r="HL157" s="5"/>
      <c r="HM157" s="17"/>
      <c r="HN157" s="17"/>
      <c r="HO157" s="17"/>
      <c r="HP157" s="17"/>
      <c r="HQ157" s="17"/>
      <c r="HR157" s="17"/>
      <c r="HS157" s="4"/>
      <c r="HT157" s="4"/>
      <c r="HU157" s="4"/>
      <c r="HV157" s="4"/>
      <c r="HW157" s="4"/>
      <c r="HX157" s="4"/>
      <c r="HY157" s="18"/>
    </row>
    <row r="158" spans="207:233" x14ac:dyDescent="0.25">
      <c r="GY158" s="2"/>
      <c r="GZ158" s="6"/>
      <c r="HA158" s="6"/>
      <c r="HB158" s="6"/>
      <c r="HC158" s="6"/>
      <c r="HD158" s="6"/>
      <c r="HE158" s="6"/>
      <c r="HF158" s="6"/>
      <c r="HG158" s="5"/>
      <c r="HH158" s="5"/>
      <c r="HI158" s="5"/>
      <c r="HJ158" s="5"/>
      <c r="HK158" s="5"/>
      <c r="HL158" s="5"/>
      <c r="HM158" s="17"/>
      <c r="HN158" s="17"/>
      <c r="HO158" s="17"/>
      <c r="HP158" s="17"/>
      <c r="HQ158" s="17"/>
      <c r="HR158" s="17"/>
      <c r="HS158" s="4"/>
      <c r="HT158" s="4"/>
      <c r="HU158" s="4"/>
      <c r="HV158" s="4"/>
      <c r="HW158" s="4"/>
      <c r="HX158" s="4"/>
      <c r="HY158" s="18"/>
    </row>
    <row r="159" spans="207:233" x14ac:dyDescent="0.25">
      <c r="GY159" s="2"/>
      <c r="GZ159" s="6"/>
      <c r="HA159" s="6"/>
      <c r="HB159" s="6"/>
      <c r="HC159" s="6"/>
      <c r="HD159" s="6"/>
      <c r="HE159" s="6"/>
      <c r="HF159" s="6"/>
      <c r="HG159" s="5"/>
      <c r="HH159" s="5"/>
      <c r="HI159" s="5"/>
      <c r="HJ159" s="5"/>
      <c r="HK159" s="5"/>
      <c r="HL159" s="5"/>
      <c r="HM159" s="17"/>
      <c r="HN159" s="17"/>
      <c r="HO159" s="17"/>
      <c r="HP159" s="17"/>
      <c r="HQ159" s="17"/>
      <c r="HR159" s="17"/>
      <c r="HS159" s="4"/>
      <c r="HT159" s="4"/>
      <c r="HU159" s="4"/>
      <c r="HV159" s="4"/>
      <c r="HW159" s="4"/>
      <c r="HX159" s="4"/>
      <c r="HY159" s="18"/>
    </row>
    <row r="160" spans="207:233" x14ac:dyDescent="0.25">
      <c r="GY160" s="2"/>
      <c r="GZ160" s="6"/>
      <c r="HA160" s="6"/>
      <c r="HB160" s="6"/>
      <c r="HC160" s="6"/>
      <c r="HD160" s="6"/>
      <c r="HE160" s="6"/>
      <c r="HF160" s="6"/>
      <c r="HG160" s="5"/>
      <c r="HH160" s="5"/>
      <c r="HI160" s="5"/>
      <c r="HJ160" s="5"/>
      <c r="HK160" s="5"/>
      <c r="HL160" s="5"/>
      <c r="HM160" s="17"/>
      <c r="HN160" s="17"/>
      <c r="HO160" s="17"/>
      <c r="HP160" s="17"/>
      <c r="HQ160" s="17"/>
      <c r="HR160" s="17"/>
      <c r="HS160" s="4"/>
      <c r="HT160" s="4"/>
      <c r="HU160" s="4"/>
      <c r="HV160" s="4"/>
      <c r="HW160" s="4"/>
      <c r="HX160" s="4"/>
      <c r="HY160" s="18"/>
    </row>
    <row r="161" spans="207:233" x14ac:dyDescent="0.25">
      <c r="GY161" s="2"/>
      <c r="GZ161" s="6"/>
      <c r="HA161" s="6"/>
      <c r="HB161" s="6"/>
      <c r="HC161" s="6"/>
      <c r="HD161" s="6"/>
      <c r="HE161" s="6"/>
      <c r="HF161" s="6"/>
      <c r="HG161" s="5"/>
      <c r="HH161" s="5"/>
      <c r="HI161" s="5"/>
      <c r="HJ161" s="5"/>
      <c r="HK161" s="5"/>
      <c r="HL161" s="5"/>
      <c r="HM161" s="17"/>
      <c r="HN161" s="17"/>
      <c r="HO161" s="17"/>
      <c r="HP161" s="17"/>
      <c r="HQ161" s="17"/>
      <c r="HR161" s="17"/>
      <c r="HS161" s="4"/>
      <c r="HT161" s="4"/>
      <c r="HU161" s="4"/>
      <c r="HV161" s="4"/>
      <c r="HW161" s="4"/>
      <c r="HX161" s="4"/>
      <c r="HY161" s="18"/>
    </row>
    <row r="162" spans="207:233" x14ac:dyDescent="0.25">
      <c r="GY162" s="2"/>
      <c r="GZ162" s="6"/>
      <c r="HA162" s="6"/>
      <c r="HB162" s="6"/>
      <c r="HC162" s="6"/>
      <c r="HD162" s="6"/>
      <c r="HE162" s="6"/>
      <c r="HF162" s="6"/>
      <c r="HG162" s="5"/>
      <c r="HH162" s="5"/>
      <c r="HI162" s="5"/>
      <c r="HJ162" s="5"/>
      <c r="HK162" s="5"/>
      <c r="HL162" s="5"/>
      <c r="HM162" s="17"/>
      <c r="HN162" s="17"/>
      <c r="HO162" s="17"/>
      <c r="HP162" s="17"/>
      <c r="HQ162" s="17"/>
      <c r="HR162" s="17"/>
      <c r="HS162" s="4"/>
      <c r="HT162" s="4"/>
      <c r="HU162" s="4"/>
      <c r="HV162" s="4"/>
      <c r="HW162" s="4"/>
      <c r="HX162" s="4"/>
      <c r="HY162" s="18"/>
    </row>
    <row r="163" spans="207:233" x14ac:dyDescent="0.25">
      <c r="GY163" s="2"/>
      <c r="GZ163" s="6"/>
      <c r="HA163" s="6"/>
      <c r="HB163" s="6"/>
      <c r="HC163" s="6"/>
      <c r="HD163" s="6"/>
      <c r="HE163" s="6"/>
      <c r="HF163" s="6"/>
      <c r="HG163" s="5"/>
      <c r="HH163" s="5"/>
      <c r="HI163" s="5"/>
      <c r="HJ163" s="5"/>
      <c r="HK163" s="5"/>
      <c r="HL163" s="5"/>
      <c r="HM163" s="17"/>
      <c r="HN163" s="17"/>
      <c r="HO163" s="17"/>
      <c r="HP163" s="17"/>
      <c r="HQ163" s="17"/>
      <c r="HR163" s="17"/>
      <c r="HS163" s="4"/>
      <c r="HT163" s="4"/>
      <c r="HU163" s="4"/>
      <c r="HV163" s="4"/>
      <c r="HW163" s="4"/>
      <c r="HX163" s="4"/>
      <c r="HY163" s="18"/>
    </row>
    <row r="164" spans="207:233" x14ac:dyDescent="0.25">
      <c r="GY164" s="2"/>
      <c r="GZ164" s="6"/>
      <c r="HA164" s="6"/>
      <c r="HB164" s="6"/>
      <c r="HC164" s="6"/>
      <c r="HD164" s="6"/>
      <c r="HE164" s="6"/>
      <c r="HF164" s="6"/>
      <c r="HG164" s="5"/>
      <c r="HH164" s="5"/>
      <c r="HI164" s="5"/>
      <c r="HJ164" s="5"/>
      <c r="HK164" s="5"/>
      <c r="HL164" s="5"/>
      <c r="HM164" s="17"/>
      <c r="HN164" s="17"/>
      <c r="HO164" s="17"/>
      <c r="HP164" s="17"/>
      <c r="HQ164" s="17"/>
      <c r="HR164" s="17"/>
      <c r="HS164" s="4"/>
      <c r="HT164" s="4"/>
      <c r="HU164" s="4"/>
      <c r="HV164" s="4"/>
      <c r="HW164" s="4"/>
      <c r="HX164" s="4"/>
      <c r="HY164" s="18"/>
    </row>
    <row r="165" spans="207:233" x14ac:dyDescent="0.25">
      <c r="GY165" s="2"/>
      <c r="GZ165" s="6"/>
      <c r="HA165" s="6"/>
      <c r="HB165" s="6"/>
      <c r="HC165" s="6"/>
      <c r="HD165" s="6"/>
      <c r="HE165" s="6"/>
      <c r="HF165" s="6"/>
      <c r="HG165" s="5"/>
      <c r="HH165" s="5"/>
      <c r="HI165" s="5"/>
      <c r="HJ165" s="5"/>
      <c r="HK165" s="5"/>
      <c r="HL165" s="5"/>
      <c r="HM165" s="17"/>
      <c r="HN165" s="17"/>
      <c r="HO165" s="17"/>
      <c r="HP165" s="17"/>
      <c r="HQ165" s="17"/>
      <c r="HR165" s="17"/>
      <c r="HS165" s="4"/>
      <c r="HT165" s="4"/>
      <c r="HU165" s="4"/>
      <c r="HV165" s="4"/>
      <c r="HW165" s="4"/>
      <c r="HX165" s="4"/>
      <c r="HY165" s="18"/>
    </row>
    <row r="166" spans="207:233" x14ac:dyDescent="0.25">
      <c r="GY166" s="2"/>
      <c r="GZ166" s="6"/>
      <c r="HA166" s="6"/>
      <c r="HB166" s="6"/>
      <c r="HC166" s="6"/>
      <c r="HD166" s="6"/>
      <c r="HE166" s="6"/>
      <c r="HF166" s="6"/>
      <c r="HG166" s="5"/>
      <c r="HH166" s="5"/>
      <c r="HI166" s="5"/>
      <c r="HJ166" s="5"/>
      <c r="HK166" s="5"/>
      <c r="HL166" s="5"/>
      <c r="HM166" s="17"/>
      <c r="HN166" s="17"/>
      <c r="HO166" s="17"/>
      <c r="HP166" s="17"/>
      <c r="HQ166" s="17"/>
      <c r="HR166" s="17"/>
      <c r="HS166" s="4"/>
      <c r="HT166" s="4"/>
      <c r="HU166" s="4"/>
      <c r="HV166" s="4"/>
      <c r="HW166" s="4"/>
      <c r="HX166" s="4"/>
      <c r="HY166" s="18"/>
    </row>
    <row r="167" spans="207:233" x14ac:dyDescent="0.25">
      <c r="GY167" s="2"/>
      <c r="GZ167" s="6"/>
      <c r="HA167" s="6"/>
      <c r="HB167" s="6"/>
      <c r="HC167" s="6"/>
      <c r="HD167" s="6"/>
      <c r="HE167" s="6"/>
      <c r="HF167" s="6"/>
      <c r="HG167" s="5"/>
      <c r="HH167" s="5"/>
      <c r="HI167" s="5"/>
      <c r="HJ167" s="5"/>
      <c r="HK167" s="5"/>
      <c r="HL167" s="5"/>
      <c r="HM167" s="17"/>
      <c r="HN167" s="17"/>
      <c r="HO167" s="17"/>
      <c r="HP167" s="17"/>
      <c r="HQ167" s="17"/>
      <c r="HR167" s="17"/>
      <c r="HS167" s="4"/>
      <c r="HT167" s="4"/>
      <c r="HU167" s="4"/>
      <c r="HV167" s="4"/>
      <c r="HW167" s="4"/>
      <c r="HX167" s="4"/>
      <c r="HY167" s="18"/>
    </row>
    <row r="168" spans="207:233" x14ac:dyDescent="0.25">
      <c r="GY168" s="2"/>
      <c r="GZ168" s="6"/>
      <c r="HA168" s="6"/>
      <c r="HB168" s="6"/>
      <c r="HC168" s="6"/>
      <c r="HD168" s="6"/>
      <c r="HE168" s="6"/>
      <c r="HF168" s="6"/>
      <c r="HG168" s="5"/>
      <c r="HH168" s="5"/>
      <c r="HI168" s="5"/>
      <c r="HJ168" s="5"/>
      <c r="HK168" s="5"/>
      <c r="HL168" s="5"/>
      <c r="HM168" s="17"/>
      <c r="HN168" s="17"/>
      <c r="HO168" s="17"/>
      <c r="HP168" s="17"/>
      <c r="HQ168" s="17"/>
      <c r="HR168" s="17"/>
      <c r="HS168" s="4"/>
      <c r="HT168" s="4"/>
      <c r="HU168" s="4"/>
      <c r="HV168" s="4"/>
      <c r="HW168" s="4"/>
      <c r="HX168" s="4"/>
      <c r="HY168" s="18"/>
    </row>
    <row r="169" spans="207:233" x14ac:dyDescent="0.25">
      <c r="GY169" s="2"/>
      <c r="GZ169" s="6"/>
      <c r="HA169" s="6"/>
      <c r="HB169" s="6"/>
      <c r="HC169" s="6"/>
      <c r="HD169" s="6"/>
      <c r="HE169" s="6"/>
      <c r="HF169" s="6"/>
      <c r="HG169" s="5"/>
      <c r="HH169" s="5"/>
      <c r="HI169" s="5"/>
      <c r="HJ169" s="5"/>
      <c r="HK169" s="5"/>
      <c r="HL169" s="5"/>
      <c r="HM169" s="17"/>
      <c r="HN169" s="17"/>
      <c r="HO169" s="17"/>
      <c r="HP169" s="17"/>
      <c r="HQ169" s="17"/>
      <c r="HR169" s="17"/>
      <c r="HS169" s="4"/>
      <c r="HT169" s="4"/>
      <c r="HU169" s="4"/>
      <c r="HV169" s="4"/>
      <c r="HW169" s="4"/>
      <c r="HX169" s="4"/>
      <c r="HY169" s="18"/>
    </row>
    <row r="170" spans="207:233" x14ac:dyDescent="0.25">
      <c r="GY170" s="2"/>
      <c r="GZ170" s="6"/>
      <c r="HA170" s="6"/>
      <c r="HB170" s="6"/>
      <c r="HC170" s="6"/>
      <c r="HD170" s="6"/>
      <c r="HE170" s="6"/>
      <c r="HF170" s="6"/>
      <c r="HG170" s="5"/>
      <c r="HH170" s="5"/>
      <c r="HI170" s="5"/>
      <c r="HJ170" s="5"/>
      <c r="HK170" s="5"/>
      <c r="HL170" s="5"/>
      <c r="HM170" s="17"/>
      <c r="HN170" s="17"/>
      <c r="HO170" s="17"/>
      <c r="HP170" s="17"/>
      <c r="HQ170" s="17"/>
      <c r="HR170" s="17"/>
      <c r="HS170" s="4"/>
      <c r="HT170" s="4"/>
      <c r="HU170" s="4"/>
      <c r="HV170" s="4"/>
      <c r="HW170" s="4"/>
      <c r="HX170" s="4"/>
      <c r="HY170" s="18"/>
    </row>
    <row r="171" spans="207:233" x14ac:dyDescent="0.25">
      <c r="GY171" s="2"/>
      <c r="GZ171" s="6"/>
      <c r="HA171" s="6"/>
      <c r="HB171" s="6"/>
      <c r="HC171" s="6"/>
      <c r="HD171" s="6"/>
      <c r="HE171" s="6"/>
      <c r="HF171" s="6"/>
      <c r="HG171" s="5"/>
      <c r="HH171" s="5"/>
      <c r="HI171" s="5"/>
      <c r="HJ171" s="5"/>
      <c r="HK171" s="5"/>
      <c r="HL171" s="5"/>
      <c r="HM171" s="17"/>
      <c r="HN171" s="17"/>
      <c r="HO171" s="17"/>
      <c r="HP171" s="17"/>
      <c r="HQ171" s="17"/>
      <c r="HR171" s="17"/>
      <c r="HS171" s="4"/>
      <c r="HT171" s="4"/>
      <c r="HU171" s="4"/>
      <c r="HV171" s="4"/>
      <c r="HW171" s="4"/>
      <c r="HX171" s="4"/>
      <c r="HY171" s="18"/>
    </row>
    <row r="172" spans="207:233" x14ac:dyDescent="0.25">
      <c r="GY172" s="2"/>
      <c r="GZ172" s="6"/>
      <c r="HA172" s="6"/>
      <c r="HB172" s="6"/>
      <c r="HC172" s="6"/>
      <c r="HD172" s="6"/>
      <c r="HE172" s="6"/>
      <c r="HF172" s="6"/>
      <c r="HG172" s="5"/>
      <c r="HH172" s="5"/>
      <c r="HI172" s="5"/>
      <c r="HJ172" s="5"/>
      <c r="HK172" s="5"/>
      <c r="HL172" s="5"/>
      <c r="HM172" s="17"/>
      <c r="HN172" s="17"/>
      <c r="HO172" s="17"/>
      <c r="HP172" s="17"/>
      <c r="HQ172" s="17"/>
      <c r="HR172" s="17"/>
      <c r="HS172" s="4"/>
      <c r="HT172" s="4"/>
      <c r="HU172" s="4"/>
      <c r="HV172" s="4"/>
      <c r="HW172" s="4"/>
      <c r="HX172" s="4"/>
      <c r="HY172" s="18"/>
    </row>
    <row r="173" spans="207:233" x14ac:dyDescent="0.25">
      <c r="GY173" s="2"/>
      <c r="GZ173" s="6"/>
      <c r="HA173" s="6"/>
      <c r="HB173" s="6"/>
      <c r="HC173" s="6"/>
      <c r="HD173" s="6"/>
      <c r="HE173" s="6"/>
      <c r="HF173" s="6"/>
      <c r="HG173" s="5"/>
      <c r="HH173" s="5"/>
      <c r="HI173" s="5"/>
      <c r="HJ173" s="5"/>
      <c r="HK173" s="5"/>
      <c r="HL173" s="5"/>
      <c r="HM173" s="17"/>
      <c r="HN173" s="17"/>
      <c r="HO173" s="17"/>
      <c r="HP173" s="17"/>
      <c r="HQ173" s="17"/>
      <c r="HR173" s="17"/>
      <c r="HS173" s="4"/>
      <c r="HT173" s="4"/>
      <c r="HU173" s="4"/>
      <c r="HV173" s="4"/>
      <c r="HW173" s="4"/>
      <c r="HX173" s="4"/>
      <c r="HY173" s="18"/>
    </row>
    <row r="174" spans="207:233" x14ac:dyDescent="0.25">
      <c r="GY174" s="2"/>
      <c r="GZ174" s="6"/>
      <c r="HA174" s="6"/>
      <c r="HB174" s="6"/>
      <c r="HC174" s="6"/>
      <c r="HD174" s="6"/>
      <c r="HE174" s="6"/>
      <c r="HF174" s="6"/>
      <c r="HG174" s="5"/>
      <c r="HH174" s="5"/>
      <c r="HI174" s="5"/>
      <c r="HJ174" s="5"/>
      <c r="HK174" s="5"/>
      <c r="HL174" s="5"/>
      <c r="HM174" s="17"/>
      <c r="HN174" s="17"/>
      <c r="HO174" s="17"/>
      <c r="HP174" s="17"/>
      <c r="HQ174" s="17"/>
      <c r="HR174" s="17"/>
      <c r="HS174" s="4"/>
      <c r="HT174" s="4"/>
      <c r="HU174" s="4"/>
      <c r="HV174" s="4"/>
      <c r="HW174" s="4"/>
      <c r="HX174" s="4"/>
      <c r="HY174" s="18"/>
    </row>
    <row r="175" spans="207:233" x14ac:dyDescent="0.25">
      <c r="GY175" s="2"/>
      <c r="GZ175" s="6"/>
      <c r="HA175" s="6"/>
      <c r="HB175" s="6"/>
      <c r="HC175" s="6"/>
      <c r="HD175" s="6"/>
      <c r="HE175" s="6"/>
      <c r="HF175" s="6"/>
      <c r="HG175" s="5"/>
      <c r="HH175" s="5"/>
      <c r="HI175" s="5"/>
      <c r="HJ175" s="5"/>
      <c r="HK175" s="5"/>
      <c r="HL175" s="5"/>
      <c r="HM175" s="17"/>
      <c r="HN175" s="17"/>
      <c r="HO175" s="17"/>
      <c r="HP175" s="17"/>
      <c r="HQ175" s="17"/>
      <c r="HR175" s="17"/>
      <c r="HS175" s="4"/>
      <c r="HT175" s="4"/>
      <c r="HU175" s="4"/>
      <c r="HV175" s="4"/>
      <c r="HW175" s="4"/>
      <c r="HX175" s="4"/>
      <c r="HY175" s="18"/>
    </row>
    <row r="176" spans="207:233" x14ac:dyDescent="0.25">
      <c r="GY176" s="2"/>
      <c r="GZ176" s="6"/>
      <c r="HA176" s="6"/>
      <c r="HB176" s="6"/>
      <c r="HC176" s="6"/>
      <c r="HD176" s="6"/>
      <c r="HE176" s="6"/>
      <c r="HF176" s="6"/>
      <c r="HG176" s="5"/>
      <c r="HH176" s="5"/>
      <c r="HI176" s="5"/>
      <c r="HJ176" s="5"/>
      <c r="HK176" s="5"/>
      <c r="HL176" s="5"/>
      <c r="HM176" s="17"/>
      <c r="HN176" s="17"/>
      <c r="HO176" s="17"/>
      <c r="HP176" s="17"/>
      <c r="HQ176" s="17"/>
      <c r="HR176" s="17"/>
      <c r="HS176" s="4"/>
      <c r="HT176" s="4"/>
      <c r="HU176" s="4"/>
      <c r="HV176" s="4"/>
      <c r="HW176" s="4"/>
      <c r="HX176" s="4"/>
      <c r="HY176" s="18"/>
    </row>
    <row r="177" spans="207:233" x14ac:dyDescent="0.25">
      <c r="GY177" s="2"/>
      <c r="GZ177" s="6"/>
      <c r="HA177" s="6"/>
      <c r="HB177" s="6"/>
      <c r="HC177" s="6"/>
      <c r="HD177" s="6"/>
      <c r="HE177" s="6"/>
      <c r="HF177" s="6"/>
      <c r="HG177" s="5"/>
      <c r="HH177" s="5"/>
      <c r="HI177" s="5"/>
      <c r="HJ177" s="5"/>
      <c r="HK177" s="5"/>
      <c r="HL177" s="5"/>
      <c r="HM177" s="17"/>
      <c r="HN177" s="17"/>
      <c r="HO177" s="17"/>
      <c r="HP177" s="17"/>
      <c r="HQ177" s="17"/>
      <c r="HR177" s="17"/>
      <c r="HS177" s="4"/>
      <c r="HT177" s="4"/>
      <c r="HU177" s="4"/>
      <c r="HV177" s="4"/>
      <c r="HW177" s="4"/>
      <c r="HX177" s="4"/>
      <c r="HY177" s="18"/>
    </row>
    <row r="178" spans="207:233" x14ac:dyDescent="0.25">
      <c r="GY178" s="2"/>
      <c r="GZ178" s="6"/>
      <c r="HA178" s="6"/>
      <c r="HB178" s="6"/>
      <c r="HC178" s="6"/>
      <c r="HD178" s="6"/>
      <c r="HE178" s="6"/>
      <c r="HF178" s="6"/>
      <c r="HG178" s="5"/>
      <c r="HH178" s="5"/>
      <c r="HI178" s="5"/>
      <c r="HJ178" s="5"/>
      <c r="HK178" s="5"/>
      <c r="HL178" s="5"/>
      <c r="HM178" s="17"/>
      <c r="HN178" s="17"/>
      <c r="HO178" s="17"/>
      <c r="HP178" s="17"/>
      <c r="HQ178" s="17"/>
      <c r="HR178" s="17"/>
      <c r="HS178" s="4"/>
      <c r="HT178" s="4"/>
      <c r="HU178" s="4"/>
      <c r="HV178" s="4"/>
      <c r="HW178" s="4"/>
      <c r="HX178" s="4"/>
      <c r="HY178" s="18"/>
    </row>
    <row r="179" spans="207:233" x14ac:dyDescent="0.25">
      <c r="GY179" s="2"/>
      <c r="GZ179" s="6"/>
      <c r="HA179" s="6"/>
      <c r="HB179" s="6"/>
      <c r="HC179" s="6"/>
      <c r="HD179" s="6"/>
      <c r="HE179" s="6"/>
      <c r="HF179" s="6"/>
      <c r="HG179" s="5"/>
      <c r="HH179" s="5"/>
      <c r="HI179" s="5"/>
      <c r="HJ179" s="5"/>
      <c r="HK179" s="5"/>
      <c r="HL179" s="5"/>
      <c r="HM179" s="17"/>
      <c r="HN179" s="17"/>
      <c r="HO179" s="17"/>
      <c r="HP179" s="17"/>
      <c r="HQ179" s="17"/>
      <c r="HR179" s="17"/>
      <c r="HS179" s="4"/>
      <c r="HT179" s="4"/>
      <c r="HU179" s="4"/>
      <c r="HV179" s="4"/>
      <c r="HW179" s="4"/>
      <c r="HX179" s="4"/>
      <c r="HY179" s="18"/>
    </row>
    <row r="180" spans="207:233" x14ac:dyDescent="0.25">
      <c r="GY180" s="2"/>
      <c r="GZ180" s="6"/>
      <c r="HA180" s="6"/>
      <c r="HB180" s="6"/>
      <c r="HC180" s="6"/>
      <c r="HD180" s="6"/>
      <c r="HE180" s="6"/>
      <c r="HF180" s="6"/>
      <c r="HG180" s="5"/>
      <c r="HH180" s="5"/>
      <c r="HI180" s="5"/>
      <c r="HJ180" s="5"/>
      <c r="HK180" s="5"/>
      <c r="HL180" s="5"/>
      <c r="HM180" s="17"/>
      <c r="HN180" s="17"/>
      <c r="HO180" s="17"/>
      <c r="HP180" s="17"/>
      <c r="HQ180" s="17"/>
      <c r="HR180" s="17"/>
      <c r="HS180" s="4"/>
      <c r="HT180" s="4"/>
      <c r="HU180" s="4"/>
      <c r="HV180" s="4"/>
      <c r="HW180" s="4"/>
      <c r="HX180" s="4"/>
      <c r="HY180" s="18"/>
    </row>
    <row r="181" spans="207:233" x14ac:dyDescent="0.25">
      <c r="GY181" s="2"/>
      <c r="GZ181" s="6"/>
      <c r="HA181" s="6"/>
      <c r="HB181" s="6"/>
      <c r="HC181" s="6"/>
      <c r="HD181" s="6"/>
      <c r="HE181" s="6"/>
      <c r="HF181" s="6"/>
      <c r="HG181" s="5"/>
      <c r="HH181" s="5"/>
      <c r="HI181" s="5"/>
      <c r="HJ181" s="5"/>
      <c r="HK181" s="5"/>
      <c r="HL181" s="5"/>
      <c r="HM181" s="17"/>
      <c r="HN181" s="17"/>
      <c r="HO181" s="17"/>
      <c r="HP181" s="17"/>
      <c r="HQ181" s="17"/>
      <c r="HR181" s="17"/>
      <c r="HS181" s="4"/>
      <c r="HT181" s="4"/>
      <c r="HU181" s="4"/>
      <c r="HV181" s="4"/>
      <c r="HW181" s="4"/>
      <c r="HX181" s="4"/>
      <c r="HY181" s="18"/>
    </row>
    <row r="182" spans="207:233" x14ac:dyDescent="0.25">
      <c r="GY182" s="2"/>
      <c r="GZ182" s="6"/>
      <c r="HA182" s="6"/>
      <c r="HB182" s="6"/>
      <c r="HC182" s="6"/>
      <c r="HD182" s="6"/>
      <c r="HE182" s="6"/>
      <c r="HF182" s="6"/>
      <c r="HG182" s="5"/>
      <c r="HH182" s="5"/>
      <c r="HI182" s="5"/>
      <c r="HJ182" s="5"/>
      <c r="HK182" s="5"/>
      <c r="HL182" s="5"/>
      <c r="HM182" s="17"/>
      <c r="HN182" s="17"/>
      <c r="HO182" s="17"/>
      <c r="HP182" s="17"/>
      <c r="HQ182" s="17"/>
      <c r="HR182" s="17"/>
      <c r="HS182" s="4"/>
      <c r="HT182" s="4"/>
      <c r="HU182" s="4"/>
      <c r="HV182" s="4"/>
      <c r="HW182" s="4"/>
      <c r="HX182" s="4"/>
      <c r="HY182" s="18"/>
    </row>
    <row r="183" spans="207:233" x14ac:dyDescent="0.25">
      <c r="GY183" s="2"/>
      <c r="GZ183" s="6"/>
      <c r="HA183" s="6"/>
      <c r="HB183" s="6"/>
      <c r="HC183" s="6"/>
      <c r="HD183" s="6"/>
      <c r="HE183" s="6"/>
      <c r="HF183" s="6"/>
      <c r="HG183" s="5"/>
      <c r="HH183" s="5"/>
      <c r="HI183" s="5"/>
      <c r="HJ183" s="5"/>
      <c r="HK183" s="5"/>
      <c r="HL183" s="5"/>
      <c r="HM183" s="17"/>
      <c r="HN183" s="17"/>
      <c r="HO183" s="17"/>
      <c r="HP183" s="17"/>
      <c r="HQ183" s="17"/>
      <c r="HR183" s="17"/>
      <c r="HS183" s="4"/>
      <c r="HT183" s="4"/>
      <c r="HU183" s="4"/>
      <c r="HV183" s="4"/>
      <c r="HW183" s="4"/>
      <c r="HX183" s="4"/>
      <c r="HY183" s="18"/>
    </row>
    <row r="184" spans="207:233" x14ac:dyDescent="0.25">
      <c r="GY184" s="2"/>
      <c r="GZ184" s="6"/>
      <c r="HA184" s="6"/>
      <c r="HB184" s="6"/>
      <c r="HC184" s="6"/>
      <c r="HD184" s="6"/>
      <c r="HE184" s="6"/>
      <c r="HF184" s="6"/>
      <c r="HG184" s="5"/>
      <c r="HH184" s="5"/>
      <c r="HI184" s="5"/>
      <c r="HJ184" s="5"/>
      <c r="HK184" s="5"/>
      <c r="HL184" s="5"/>
      <c r="HM184" s="17"/>
      <c r="HN184" s="17"/>
      <c r="HO184" s="17"/>
      <c r="HP184" s="17"/>
      <c r="HQ184" s="17"/>
      <c r="HR184" s="17"/>
      <c r="HS184" s="4"/>
      <c r="HT184" s="4"/>
      <c r="HU184" s="4"/>
      <c r="HV184" s="4"/>
      <c r="HW184" s="4"/>
      <c r="HX184" s="4"/>
      <c r="HY184" s="18"/>
    </row>
    <row r="185" spans="207:233" x14ac:dyDescent="0.25">
      <c r="GY185" s="2"/>
      <c r="GZ185" s="6"/>
      <c r="HA185" s="6"/>
      <c r="HB185" s="6"/>
      <c r="HC185" s="6"/>
      <c r="HD185" s="6"/>
      <c r="HE185" s="6"/>
      <c r="HF185" s="6"/>
      <c r="HG185" s="5"/>
      <c r="HH185" s="5"/>
      <c r="HI185" s="5"/>
      <c r="HJ185" s="5"/>
      <c r="HK185" s="5"/>
      <c r="HL185" s="5"/>
      <c r="HM185" s="17"/>
      <c r="HN185" s="17"/>
      <c r="HO185" s="17"/>
      <c r="HP185" s="17"/>
      <c r="HQ185" s="17"/>
      <c r="HR185" s="17"/>
      <c r="HS185" s="4"/>
      <c r="HT185" s="4"/>
      <c r="HU185" s="4"/>
      <c r="HV185" s="4"/>
      <c r="HW185" s="4"/>
      <c r="HX185" s="4"/>
      <c r="HY185" s="18"/>
    </row>
    <row r="186" spans="207:233" x14ac:dyDescent="0.25">
      <c r="GY186" s="2"/>
      <c r="GZ186" s="6"/>
      <c r="HA186" s="6"/>
      <c r="HB186" s="6"/>
      <c r="HC186" s="6"/>
      <c r="HD186" s="6"/>
      <c r="HE186" s="6"/>
      <c r="HF186" s="6"/>
      <c r="HG186" s="5"/>
      <c r="HH186" s="5"/>
      <c r="HI186" s="5"/>
      <c r="HJ186" s="5"/>
      <c r="HK186" s="5"/>
      <c r="HL186" s="5"/>
      <c r="HM186" s="17"/>
      <c r="HN186" s="17"/>
      <c r="HO186" s="17"/>
      <c r="HP186" s="17"/>
      <c r="HQ186" s="17"/>
      <c r="HR186" s="17"/>
      <c r="HS186" s="4"/>
      <c r="HT186" s="4"/>
      <c r="HU186" s="4"/>
      <c r="HV186" s="4"/>
      <c r="HW186" s="4"/>
      <c r="HX186" s="4"/>
      <c r="HY186" s="18"/>
    </row>
    <row r="187" spans="207:233" x14ac:dyDescent="0.25">
      <c r="GY187" s="2"/>
      <c r="GZ187" s="6"/>
      <c r="HA187" s="6"/>
      <c r="HB187" s="6"/>
      <c r="HC187" s="6"/>
      <c r="HD187" s="6"/>
      <c r="HE187" s="6"/>
      <c r="HF187" s="6"/>
      <c r="HG187" s="5"/>
      <c r="HH187" s="5"/>
      <c r="HI187" s="5"/>
      <c r="HJ187" s="5"/>
      <c r="HK187" s="5"/>
      <c r="HL187" s="5"/>
      <c r="HM187" s="17"/>
      <c r="HN187" s="17"/>
      <c r="HO187" s="17"/>
      <c r="HP187" s="17"/>
      <c r="HQ187" s="17"/>
      <c r="HR187" s="17"/>
      <c r="HS187" s="4"/>
      <c r="HT187" s="4"/>
      <c r="HU187" s="4"/>
      <c r="HV187" s="4"/>
      <c r="HW187" s="4"/>
      <c r="HX187" s="4"/>
      <c r="HY187" s="18"/>
    </row>
    <row r="188" spans="207:233" x14ac:dyDescent="0.25">
      <c r="GY188" s="2"/>
      <c r="GZ188" s="6"/>
      <c r="HA188" s="6"/>
      <c r="HB188" s="6"/>
      <c r="HC188" s="6"/>
      <c r="HD188" s="6"/>
      <c r="HE188" s="6"/>
      <c r="HF188" s="6"/>
      <c r="HG188" s="5"/>
      <c r="HH188" s="5"/>
      <c r="HI188" s="5"/>
      <c r="HJ188" s="5"/>
      <c r="HK188" s="5"/>
      <c r="HL188" s="5"/>
      <c r="HM188" s="17"/>
      <c r="HN188" s="17"/>
      <c r="HO188" s="17"/>
      <c r="HP188" s="17"/>
      <c r="HQ188" s="17"/>
      <c r="HR188" s="17"/>
      <c r="HS188" s="4"/>
      <c r="HT188" s="4"/>
      <c r="HU188" s="4"/>
      <c r="HV188" s="4"/>
      <c r="HW188" s="4"/>
      <c r="HX188" s="4"/>
      <c r="HY188" s="18"/>
    </row>
    <row r="189" spans="207:233" x14ac:dyDescent="0.25">
      <c r="GY189" s="2"/>
      <c r="GZ189" s="6"/>
      <c r="HA189" s="6"/>
      <c r="HB189" s="6"/>
      <c r="HC189" s="6"/>
      <c r="HD189" s="6"/>
      <c r="HE189" s="6"/>
      <c r="HF189" s="6"/>
      <c r="HG189" s="5"/>
      <c r="HH189" s="5"/>
      <c r="HI189" s="5"/>
      <c r="HJ189" s="5"/>
      <c r="HK189" s="5"/>
      <c r="HL189" s="5"/>
      <c r="HM189" s="17"/>
      <c r="HN189" s="17"/>
      <c r="HO189" s="17"/>
      <c r="HP189" s="17"/>
      <c r="HQ189" s="17"/>
      <c r="HR189" s="17"/>
      <c r="HS189" s="4"/>
      <c r="HT189" s="4"/>
      <c r="HU189" s="4"/>
      <c r="HV189" s="4"/>
      <c r="HW189" s="4"/>
      <c r="HX189" s="4"/>
      <c r="HY189" s="18"/>
    </row>
    <row r="190" spans="207:233" x14ac:dyDescent="0.25">
      <c r="GY190" s="2"/>
      <c r="GZ190" s="6"/>
      <c r="HA190" s="6"/>
      <c r="HB190" s="6"/>
      <c r="HC190" s="6"/>
      <c r="HD190" s="6"/>
      <c r="HE190" s="6"/>
      <c r="HF190" s="6"/>
      <c r="HG190" s="5"/>
      <c r="HH190" s="5"/>
      <c r="HI190" s="5"/>
      <c r="HJ190" s="5"/>
      <c r="HK190" s="5"/>
      <c r="HL190" s="5"/>
      <c r="HM190" s="17"/>
      <c r="HN190" s="17"/>
      <c r="HO190" s="17"/>
      <c r="HP190" s="17"/>
      <c r="HQ190" s="17"/>
      <c r="HR190" s="17"/>
      <c r="HS190" s="4"/>
      <c r="HT190" s="4"/>
      <c r="HU190" s="4"/>
      <c r="HV190" s="4"/>
      <c r="HW190" s="4"/>
      <c r="HX190" s="4"/>
      <c r="HY190" s="18"/>
    </row>
    <row r="191" spans="207:233" x14ac:dyDescent="0.25">
      <c r="GY191" s="2"/>
      <c r="GZ191" s="6"/>
      <c r="HA191" s="6"/>
      <c r="HB191" s="6"/>
      <c r="HC191" s="6"/>
      <c r="HD191" s="6"/>
      <c r="HE191" s="6"/>
      <c r="HF191" s="6"/>
      <c r="HG191" s="5"/>
      <c r="HH191" s="5"/>
      <c r="HI191" s="5"/>
      <c r="HJ191" s="5"/>
      <c r="HK191" s="5"/>
      <c r="HL191" s="5"/>
      <c r="HM191" s="17"/>
      <c r="HN191" s="17"/>
      <c r="HO191" s="17"/>
      <c r="HP191" s="17"/>
      <c r="HQ191" s="17"/>
      <c r="HR191" s="17"/>
      <c r="HS191" s="4"/>
      <c r="HT191" s="4"/>
      <c r="HU191" s="4"/>
      <c r="HV191" s="4"/>
      <c r="HW191" s="4"/>
      <c r="HX191" s="4"/>
      <c r="HY191" s="18"/>
    </row>
    <row r="192" spans="207:233" x14ac:dyDescent="0.25">
      <c r="GY192" s="2"/>
      <c r="GZ192" s="6"/>
      <c r="HA192" s="6"/>
      <c r="HB192" s="6"/>
      <c r="HC192" s="6"/>
      <c r="HD192" s="6"/>
      <c r="HE192" s="6"/>
      <c r="HF192" s="6"/>
      <c r="HG192" s="5"/>
      <c r="HH192" s="5"/>
      <c r="HI192" s="5"/>
      <c r="HJ192" s="5"/>
      <c r="HK192" s="5"/>
      <c r="HL192" s="5"/>
      <c r="HM192" s="17"/>
      <c r="HN192" s="17"/>
      <c r="HO192" s="17"/>
      <c r="HP192" s="17"/>
      <c r="HQ192" s="17"/>
      <c r="HR192" s="17"/>
      <c r="HS192" s="4"/>
      <c r="HT192" s="4"/>
      <c r="HU192" s="4"/>
      <c r="HV192" s="4"/>
      <c r="HW192" s="4"/>
      <c r="HX192" s="4"/>
      <c r="HY192" s="18"/>
    </row>
    <row r="193" spans="207:233" x14ac:dyDescent="0.25">
      <c r="GY193" s="2"/>
      <c r="GZ193" s="6"/>
      <c r="HA193" s="6"/>
      <c r="HB193" s="6"/>
      <c r="HC193" s="6"/>
      <c r="HD193" s="6"/>
      <c r="HE193" s="6"/>
      <c r="HF193" s="6"/>
      <c r="HG193" s="5"/>
      <c r="HH193" s="5"/>
      <c r="HI193" s="5"/>
      <c r="HJ193" s="5"/>
      <c r="HK193" s="5"/>
      <c r="HL193" s="5"/>
      <c r="HM193" s="17"/>
      <c r="HN193" s="17"/>
      <c r="HO193" s="17"/>
      <c r="HP193" s="17"/>
      <c r="HQ193" s="17"/>
      <c r="HR193" s="17"/>
      <c r="HS193" s="4"/>
      <c r="HT193" s="4"/>
      <c r="HU193" s="4"/>
      <c r="HV193" s="4"/>
      <c r="HW193" s="4"/>
      <c r="HX193" s="4"/>
      <c r="HY193" s="18"/>
    </row>
    <row r="194" spans="207:233" x14ac:dyDescent="0.25">
      <c r="GY194" s="2"/>
      <c r="GZ194" s="6"/>
      <c r="HA194" s="6"/>
      <c r="HB194" s="6"/>
      <c r="HC194" s="6"/>
      <c r="HD194" s="6"/>
      <c r="HE194" s="6"/>
      <c r="HF194" s="6"/>
      <c r="HG194" s="5"/>
      <c r="HH194" s="5"/>
      <c r="HI194" s="5"/>
      <c r="HJ194" s="5"/>
      <c r="HK194" s="5"/>
      <c r="HL194" s="5"/>
      <c r="HM194" s="17"/>
      <c r="HN194" s="17"/>
      <c r="HO194" s="17"/>
      <c r="HP194" s="17"/>
      <c r="HQ194" s="17"/>
      <c r="HR194" s="17"/>
      <c r="HS194" s="4"/>
      <c r="HT194" s="4"/>
      <c r="HU194" s="4"/>
      <c r="HV194" s="4"/>
      <c r="HW194" s="4"/>
      <c r="HX194" s="4"/>
      <c r="HY194" s="18"/>
    </row>
    <row r="195" spans="207:233" x14ac:dyDescent="0.25">
      <c r="GY195" s="2"/>
      <c r="GZ195" s="6"/>
      <c r="HA195" s="6"/>
      <c r="HB195" s="6"/>
      <c r="HC195" s="6"/>
      <c r="HD195" s="6"/>
      <c r="HE195" s="6"/>
      <c r="HF195" s="6"/>
      <c r="HG195" s="5"/>
      <c r="HH195" s="5"/>
      <c r="HI195" s="5"/>
      <c r="HJ195" s="5"/>
      <c r="HK195" s="5"/>
      <c r="HL195" s="5"/>
      <c r="HM195" s="17"/>
      <c r="HN195" s="17"/>
      <c r="HO195" s="17"/>
      <c r="HP195" s="17"/>
      <c r="HQ195" s="17"/>
      <c r="HR195" s="17"/>
      <c r="HS195" s="4"/>
      <c r="HT195" s="4"/>
      <c r="HU195" s="4"/>
      <c r="HV195" s="4"/>
      <c r="HW195" s="4"/>
      <c r="HX195" s="4"/>
      <c r="HY195" s="18"/>
    </row>
    <row r="196" spans="207:233" x14ac:dyDescent="0.25">
      <c r="GY196" s="2"/>
      <c r="GZ196" s="6"/>
      <c r="HA196" s="6"/>
      <c r="HB196" s="6"/>
      <c r="HC196" s="6"/>
      <c r="HD196" s="6"/>
      <c r="HE196" s="6"/>
      <c r="HF196" s="6"/>
      <c r="HG196" s="5"/>
      <c r="HH196" s="5"/>
      <c r="HI196" s="5"/>
      <c r="HJ196" s="5"/>
      <c r="HK196" s="5"/>
      <c r="HL196" s="5"/>
      <c r="HM196" s="17"/>
      <c r="HN196" s="17"/>
      <c r="HO196" s="17"/>
      <c r="HP196" s="17"/>
      <c r="HQ196" s="17"/>
      <c r="HR196" s="17"/>
      <c r="HS196" s="4"/>
      <c r="HT196" s="4"/>
      <c r="HU196" s="4"/>
      <c r="HV196" s="4"/>
      <c r="HW196" s="4"/>
      <c r="HX196" s="4"/>
      <c r="HY196" s="18"/>
    </row>
    <row r="197" spans="207:233" x14ac:dyDescent="0.25">
      <c r="GY197" s="2"/>
      <c r="GZ197" s="6"/>
      <c r="HA197" s="6"/>
      <c r="HB197" s="6"/>
      <c r="HC197" s="6"/>
      <c r="HD197" s="6"/>
      <c r="HE197" s="6"/>
      <c r="HF197" s="6"/>
      <c r="HG197" s="5"/>
      <c r="HH197" s="5"/>
      <c r="HI197" s="5"/>
      <c r="HJ197" s="5"/>
      <c r="HK197" s="5"/>
      <c r="HL197" s="5"/>
      <c r="HM197" s="17"/>
      <c r="HN197" s="17"/>
      <c r="HO197" s="17"/>
      <c r="HP197" s="17"/>
      <c r="HQ197" s="17"/>
      <c r="HR197" s="17"/>
      <c r="HS197" s="4"/>
      <c r="HT197" s="4"/>
      <c r="HU197" s="4"/>
      <c r="HV197" s="4"/>
      <c r="HW197" s="4"/>
      <c r="HX197" s="4"/>
      <c r="HY197" s="18"/>
    </row>
    <row r="198" spans="207:233" x14ac:dyDescent="0.25">
      <c r="GY198" s="2"/>
      <c r="GZ198" s="6"/>
      <c r="HA198" s="6"/>
      <c r="HB198" s="6"/>
      <c r="HC198" s="6"/>
      <c r="HD198" s="6"/>
      <c r="HE198" s="6"/>
      <c r="HF198" s="6"/>
      <c r="HG198" s="5"/>
      <c r="HH198" s="5"/>
      <c r="HI198" s="5"/>
      <c r="HJ198" s="5"/>
      <c r="HK198" s="5"/>
      <c r="HL198" s="5"/>
      <c r="HM198" s="17"/>
      <c r="HN198" s="17"/>
      <c r="HO198" s="17"/>
      <c r="HP198" s="17"/>
      <c r="HQ198" s="17"/>
      <c r="HR198" s="17"/>
      <c r="HS198" s="4"/>
      <c r="HT198" s="4"/>
      <c r="HU198" s="4"/>
      <c r="HV198" s="4"/>
      <c r="HW198" s="4"/>
      <c r="HX198" s="4"/>
      <c r="HY198" s="18"/>
    </row>
    <row r="199" spans="207:233" x14ac:dyDescent="0.25">
      <c r="GY199" s="2"/>
      <c r="GZ199" s="6"/>
      <c r="HA199" s="6"/>
      <c r="HB199" s="6"/>
      <c r="HC199" s="6"/>
      <c r="HD199" s="6"/>
      <c r="HE199" s="6"/>
      <c r="HF199" s="6"/>
      <c r="HG199" s="5"/>
      <c r="HH199" s="5"/>
      <c r="HI199" s="5"/>
      <c r="HJ199" s="5"/>
      <c r="HK199" s="5"/>
      <c r="HL199" s="5"/>
      <c r="HM199" s="17"/>
      <c r="HN199" s="17"/>
      <c r="HO199" s="17"/>
      <c r="HP199" s="17"/>
      <c r="HQ199" s="17"/>
      <c r="HR199" s="17"/>
      <c r="HS199" s="4"/>
      <c r="HT199" s="4"/>
      <c r="HU199" s="4"/>
      <c r="HV199" s="4"/>
      <c r="HW199" s="4"/>
      <c r="HX199" s="4"/>
      <c r="HY199" s="18"/>
    </row>
    <row r="200" spans="207:233" x14ac:dyDescent="0.25">
      <c r="GY200" s="2"/>
      <c r="GZ200" s="6"/>
      <c r="HA200" s="6"/>
      <c r="HB200" s="6"/>
      <c r="HC200" s="6"/>
      <c r="HD200" s="6"/>
      <c r="HE200" s="6"/>
      <c r="HF200" s="6"/>
      <c r="HG200" s="5"/>
      <c r="HH200" s="5"/>
      <c r="HI200" s="5"/>
      <c r="HJ200" s="5"/>
      <c r="HK200" s="5"/>
      <c r="HL200" s="5"/>
      <c r="HM200" s="17"/>
      <c r="HN200" s="17"/>
      <c r="HO200" s="17"/>
      <c r="HP200" s="17"/>
      <c r="HQ200" s="17"/>
      <c r="HR200" s="17"/>
      <c r="HS200" s="4"/>
      <c r="HT200" s="4"/>
      <c r="HU200" s="4"/>
      <c r="HV200" s="4"/>
      <c r="HW200" s="4"/>
      <c r="HX200" s="4"/>
      <c r="HY200" s="18"/>
    </row>
    <row r="201" spans="207:233" x14ac:dyDescent="0.25">
      <c r="GY201" s="2"/>
      <c r="GZ201" s="6"/>
      <c r="HA201" s="6"/>
      <c r="HB201" s="6"/>
      <c r="HC201" s="6"/>
      <c r="HD201" s="6"/>
      <c r="HE201" s="6"/>
      <c r="HF201" s="6"/>
      <c r="HG201" s="5"/>
      <c r="HH201" s="5"/>
      <c r="HI201" s="5"/>
      <c r="HJ201" s="5"/>
      <c r="HK201" s="5"/>
      <c r="HL201" s="5"/>
      <c r="HM201" s="17"/>
      <c r="HN201" s="17"/>
      <c r="HO201" s="17"/>
      <c r="HP201" s="17"/>
      <c r="HQ201" s="17"/>
      <c r="HR201" s="17"/>
      <c r="HS201" s="4"/>
      <c r="HT201" s="4"/>
      <c r="HU201" s="4"/>
      <c r="HV201" s="4"/>
      <c r="HW201" s="4"/>
      <c r="HX201" s="4"/>
      <c r="HY201" s="18"/>
    </row>
    <row r="202" spans="207:233" x14ac:dyDescent="0.25">
      <c r="GY202" s="2"/>
      <c r="GZ202" s="6"/>
      <c r="HA202" s="6"/>
      <c r="HB202" s="6"/>
      <c r="HC202" s="6"/>
      <c r="HD202" s="6"/>
      <c r="HE202" s="6"/>
      <c r="HF202" s="6"/>
      <c r="HG202" s="5"/>
      <c r="HH202" s="5"/>
      <c r="HI202" s="5"/>
      <c r="HJ202" s="5"/>
      <c r="HK202" s="5"/>
      <c r="HL202" s="5"/>
      <c r="HM202" s="17"/>
      <c r="HN202" s="17"/>
      <c r="HO202" s="17"/>
      <c r="HP202" s="17"/>
      <c r="HQ202" s="17"/>
      <c r="HR202" s="17"/>
      <c r="HS202" s="4"/>
      <c r="HT202" s="4"/>
      <c r="HU202" s="4"/>
      <c r="HV202" s="4"/>
      <c r="HW202" s="4"/>
      <c r="HX202" s="4"/>
      <c r="HY202" s="18"/>
    </row>
    <row r="203" spans="207:233" x14ac:dyDescent="0.25">
      <c r="GY203" s="2"/>
      <c r="GZ203" s="6"/>
      <c r="HA203" s="6"/>
      <c r="HB203" s="6"/>
      <c r="HC203" s="6"/>
      <c r="HD203" s="6"/>
      <c r="HE203" s="6"/>
      <c r="HF203" s="6"/>
      <c r="HG203" s="5"/>
      <c r="HH203" s="5"/>
      <c r="HI203" s="5"/>
      <c r="HJ203" s="5"/>
      <c r="HK203" s="5"/>
      <c r="HL203" s="5"/>
      <c r="HM203" s="17"/>
      <c r="HN203" s="17"/>
      <c r="HO203" s="17"/>
      <c r="HP203" s="17"/>
      <c r="HQ203" s="17"/>
      <c r="HR203" s="17"/>
      <c r="HS203" s="4"/>
      <c r="HT203" s="4"/>
      <c r="HU203" s="4"/>
      <c r="HV203" s="4"/>
      <c r="HW203" s="4"/>
      <c r="HX203" s="4"/>
      <c r="HY203" s="18"/>
    </row>
    <row r="204" spans="207:233" x14ac:dyDescent="0.25">
      <c r="GY204" s="2"/>
      <c r="GZ204" s="6"/>
      <c r="HA204" s="6"/>
      <c r="HB204" s="6"/>
      <c r="HC204" s="6"/>
      <c r="HD204" s="6"/>
      <c r="HE204" s="6"/>
      <c r="HF204" s="6"/>
      <c r="HG204" s="5"/>
      <c r="HH204" s="5"/>
      <c r="HI204" s="5"/>
      <c r="HJ204" s="5"/>
      <c r="HK204" s="5"/>
      <c r="HL204" s="5"/>
      <c r="HM204" s="17"/>
      <c r="HN204" s="17"/>
      <c r="HO204" s="17"/>
      <c r="HP204" s="17"/>
      <c r="HQ204" s="17"/>
      <c r="HR204" s="17"/>
      <c r="HS204" s="4"/>
      <c r="HT204" s="4"/>
      <c r="HU204" s="4"/>
      <c r="HV204" s="4"/>
      <c r="HW204" s="4"/>
      <c r="HX204" s="4"/>
      <c r="HY204" s="18"/>
    </row>
    <row r="205" spans="207:233" x14ac:dyDescent="0.25">
      <c r="GY205" s="2"/>
      <c r="GZ205" s="6"/>
      <c r="HA205" s="6"/>
      <c r="HB205" s="6"/>
      <c r="HC205" s="6"/>
      <c r="HD205" s="6"/>
      <c r="HE205" s="6"/>
      <c r="HF205" s="6"/>
      <c r="HG205" s="5"/>
      <c r="HH205" s="5"/>
      <c r="HI205" s="5"/>
      <c r="HJ205" s="5"/>
      <c r="HK205" s="5"/>
      <c r="HL205" s="5"/>
      <c r="HM205" s="17"/>
      <c r="HN205" s="17"/>
      <c r="HO205" s="17"/>
      <c r="HP205" s="17"/>
      <c r="HQ205" s="17"/>
      <c r="HR205" s="17"/>
      <c r="HS205" s="4"/>
      <c r="HT205" s="4"/>
      <c r="HU205" s="4"/>
      <c r="HV205" s="4"/>
      <c r="HW205" s="4"/>
      <c r="HX205" s="4"/>
      <c r="HY205" s="18"/>
    </row>
    <row r="206" spans="207:233" x14ac:dyDescent="0.25">
      <c r="GY206" s="2"/>
      <c r="GZ206" s="6"/>
      <c r="HA206" s="6"/>
      <c r="HB206" s="6"/>
      <c r="HC206" s="6"/>
      <c r="HD206" s="6"/>
      <c r="HE206" s="6"/>
      <c r="HF206" s="6"/>
      <c r="HG206" s="5"/>
      <c r="HH206" s="5"/>
      <c r="HI206" s="5"/>
      <c r="HJ206" s="5"/>
      <c r="HK206" s="5"/>
      <c r="HL206" s="5"/>
      <c r="HM206" s="17"/>
      <c r="HN206" s="17"/>
      <c r="HO206" s="17"/>
      <c r="HP206" s="17"/>
      <c r="HQ206" s="17"/>
      <c r="HR206" s="17"/>
      <c r="HS206" s="4"/>
      <c r="HT206" s="4"/>
      <c r="HU206" s="4"/>
      <c r="HV206" s="4"/>
      <c r="HW206" s="4"/>
      <c r="HX206" s="4"/>
      <c r="HY206" s="18"/>
    </row>
    <row r="207" spans="207:233" x14ac:dyDescent="0.25">
      <c r="GY207" s="2"/>
      <c r="GZ207" s="6"/>
      <c r="HA207" s="6"/>
      <c r="HB207" s="6"/>
      <c r="HC207" s="6"/>
      <c r="HD207" s="6"/>
      <c r="HE207" s="6"/>
      <c r="HF207" s="6"/>
      <c r="HG207" s="5"/>
      <c r="HH207" s="5"/>
      <c r="HI207" s="5"/>
      <c r="HJ207" s="5"/>
      <c r="HK207" s="5"/>
      <c r="HL207" s="5"/>
      <c r="HM207" s="17"/>
      <c r="HN207" s="17"/>
      <c r="HO207" s="17"/>
      <c r="HP207" s="17"/>
      <c r="HQ207" s="17"/>
      <c r="HR207" s="17"/>
      <c r="HS207" s="4"/>
      <c r="HT207" s="4"/>
      <c r="HU207" s="4"/>
      <c r="HV207" s="4"/>
      <c r="HW207" s="4"/>
      <c r="HX207" s="4"/>
      <c r="HY207" s="18"/>
    </row>
    <row r="208" spans="207:233" x14ac:dyDescent="0.25">
      <c r="GY208" s="2"/>
      <c r="GZ208" s="6"/>
      <c r="HA208" s="6"/>
      <c r="HB208" s="6"/>
      <c r="HC208" s="6"/>
      <c r="HD208" s="6"/>
      <c r="HE208" s="6"/>
      <c r="HF208" s="6"/>
      <c r="HG208" s="5"/>
      <c r="HH208" s="5"/>
      <c r="HI208" s="5"/>
      <c r="HJ208" s="5"/>
      <c r="HK208" s="5"/>
      <c r="HL208" s="5"/>
      <c r="HM208" s="17"/>
      <c r="HN208" s="17"/>
      <c r="HO208" s="17"/>
      <c r="HP208" s="17"/>
      <c r="HQ208" s="17"/>
      <c r="HR208" s="17"/>
      <c r="HS208" s="4"/>
      <c r="HT208" s="4"/>
      <c r="HU208" s="4"/>
      <c r="HV208" s="4"/>
      <c r="HW208" s="4"/>
      <c r="HX208" s="4"/>
      <c r="HY208" s="18"/>
    </row>
    <row r="209" spans="207:233" x14ac:dyDescent="0.25">
      <c r="GY209" s="2"/>
      <c r="GZ209" s="6"/>
      <c r="HA209" s="6"/>
      <c r="HB209" s="6"/>
      <c r="HC209" s="6"/>
      <c r="HD209" s="6"/>
      <c r="HE209" s="6"/>
      <c r="HF209" s="6"/>
      <c r="HG209" s="5"/>
      <c r="HH209" s="5"/>
      <c r="HI209" s="5"/>
      <c r="HJ209" s="5"/>
      <c r="HK209" s="5"/>
      <c r="HL209" s="5"/>
      <c r="HM209" s="17"/>
      <c r="HN209" s="17"/>
      <c r="HO209" s="17"/>
      <c r="HP209" s="17"/>
      <c r="HQ209" s="17"/>
      <c r="HR209" s="17"/>
      <c r="HS209" s="4"/>
      <c r="HT209" s="4"/>
      <c r="HU209" s="4"/>
      <c r="HV209" s="4"/>
      <c r="HW209" s="4"/>
      <c r="HX209" s="4"/>
      <c r="HY209" s="18"/>
    </row>
    <row r="210" spans="207:233" x14ac:dyDescent="0.25">
      <c r="GY210" s="2"/>
      <c r="GZ210" s="6"/>
      <c r="HA210" s="6"/>
      <c r="HB210" s="6"/>
      <c r="HC210" s="6"/>
      <c r="HD210" s="6"/>
      <c r="HE210" s="6"/>
      <c r="HF210" s="6"/>
      <c r="HG210" s="5"/>
      <c r="HH210" s="5"/>
      <c r="HI210" s="5"/>
      <c r="HJ210" s="5"/>
      <c r="HK210" s="5"/>
      <c r="HL210" s="5"/>
      <c r="HM210" s="17"/>
      <c r="HN210" s="17"/>
      <c r="HO210" s="17"/>
      <c r="HP210" s="17"/>
      <c r="HQ210" s="17"/>
      <c r="HR210" s="17"/>
      <c r="HS210" s="4"/>
      <c r="HT210" s="4"/>
      <c r="HU210" s="4"/>
      <c r="HV210" s="4"/>
      <c r="HW210" s="4"/>
      <c r="HX210" s="4"/>
      <c r="HY210" s="18"/>
    </row>
    <row r="211" spans="207:233" x14ac:dyDescent="0.25">
      <c r="GY211" s="2"/>
      <c r="GZ211" s="6"/>
      <c r="HA211" s="6"/>
      <c r="HB211" s="6"/>
      <c r="HC211" s="6"/>
      <c r="HD211" s="6"/>
      <c r="HE211" s="6"/>
      <c r="HF211" s="6"/>
      <c r="HG211" s="5"/>
      <c r="HH211" s="5"/>
      <c r="HI211" s="5"/>
      <c r="HJ211" s="5"/>
      <c r="HK211" s="5"/>
      <c r="HL211" s="5"/>
      <c r="HM211" s="17"/>
      <c r="HN211" s="17"/>
      <c r="HO211" s="17"/>
      <c r="HP211" s="17"/>
      <c r="HQ211" s="17"/>
      <c r="HR211" s="17"/>
      <c r="HS211" s="4"/>
      <c r="HT211" s="4"/>
      <c r="HU211" s="4"/>
      <c r="HV211" s="4"/>
      <c r="HW211" s="4"/>
      <c r="HX211" s="4"/>
      <c r="HY211" s="18"/>
    </row>
    <row r="212" spans="207:233" x14ac:dyDescent="0.25">
      <c r="GY212" s="2"/>
      <c r="GZ212" s="6"/>
      <c r="HA212" s="6"/>
      <c r="HB212" s="6"/>
      <c r="HC212" s="6"/>
      <c r="HD212" s="6"/>
      <c r="HE212" s="6"/>
      <c r="HF212" s="6"/>
      <c r="HG212" s="5"/>
      <c r="HH212" s="5"/>
      <c r="HI212" s="5"/>
      <c r="HJ212" s="5"/>
      <c r="HK212" s="5"/>
      <c r="HL212" s="5"/>
      <c r="HM212" s="17"/>
      <c r="HN212" s="17"/>
      <c r="HO212" s="17"/>
      <c r="HP212" s="17"/>
      <c r="HQ212" s="17"/>
      <c r="HR212" s="17"/>
      <c r="HS212" s="4"/>
      <c r="HT212" s="4"/>
      <c r="HU212" s="4"/>
      <c r="HV212" s="4"/>
      <c r="HW212" s="4"/>
      <c r="HX212" s="4"/>
      <c r="HY212" s="18"/>
    </row>
    <row r="213" spans="207:233" x14ac:dyDescent="0.25">
      <c r="GY213" s="2"/>
      <c r="GZ213" s="6"/>
      <c r="HA213" s="6"/>
      <c r="HB213" s="6"/>
      <c r="HC213" s="6"/>
      <c r="HD213" s="6"/>
      <c r="HE213" s="6"/>
      <c r="HF213" s="6"/>
      <c r="HG213" s="5"/>
      <c r="HH213" s="5"/>
      <c r="HI213" s="5"/>
      <c r="HJ213" s="5"/>
      <c r="HK213" s="5"/>
      <c r="HL213" s="5"/>
      <c r="HM213" s="17"/>
      <c r="HN213" s="17"/>
      <c r="HO213" s="17"/>
      <c r="HP213" s="17"/>
      <c r="HQ213" s="17"/>
      <c r="HR213" s="17"/>
      <c r="HS213" s="4"/>
      <c r="HT213" s="4"/>
      <c r="HU213" s="4"/>
      <c r="HV213" s="4"/>
      <c r="HW213" s="4"/>
      <c r="HX213" s="4"/>
      <c r="HY213" s="18"/>
    </row>
    <row r="214" spans="207:233" x14ac:dyDescent="0.25">
      <c r="GY214" s="2"/>
      <c r="GZ214" s="6"/>
      <c r="HA214" s="6"/>
      <c r="HB214" s="6"/>
      <c r="HC214" s="6"/>
      <c r="HD214" s="6"/>
      <c r="HE214" s="6"/>
      <c r="HF214" s="6"/>
      <c r="HG214" s="5"/>
      <c r="HH214" s="5"/>
      <c r="HI214" s="5"/>
      <c r="HJ214" s="5"/>
      <c r="HK214" s="5"/>
      <c r="HL214" s="5"/>
      <c r="HM214" s="17"/>
      <c r="HN214" s="17"/>
      <c r="HO214" s="17"/>
      <c r="HP214" s="17"/>
      <c r="HQ214" s="17"/>
      <c r="HR214" s="17"/>
      <c r="HS214" s="4"/>
      <c r="HT214" s="4"/>
      <c r="HU214" s="4"/>
      <c r="HV214" s="4"/>
      <c r="HW214" s="4"/>
      <c r="HX214" s="4"/>
      <c r="HY214" s="18"/>
    </row>
    <row r="215" spans="207:233" x14ac:dyDescent="0.25">
      <c r="GY215" s="2"/>
      <c r="GZ215" s="6"/>
      <c r="HA215" s="6"/>
      <c r="HB215" s="6"/>
      <c r="HC215" s="6"/>
      <c r="HD215" s="6"/>
      <c r="HE215" s="6"/>
      <c r="HF215" s="6"/>
      <c r="HG215" s="5"/>
      <c r="HH215" s="5"/>
      <c r="HI215" s="5"/>
      <c r="HJ215" s="5"/>
      <c r="HK215" s="5"/>
      <c r="HL215" s="5"/>
      <c r="HM215" s="17"/>
      <c r="HN215" s="17"/>
      <c r="HO215" s="17"/>
      <c r="HP215" s="17"/>
      <c r="HQ215" s="17"/>
      <c r="HR215" s="17"/>
      <c r="HS215" s="4"/>
      <c r="HT215" s="4"/>
      <c r="HU215" s="4"/>
      <c r="HV215" s="4"/>
      <c r="HW215" s="4"/>
      <c r="HX215" s="4"/>
      <c r="HY215" s="18"/>
    </row>
    <row r="216" spans="207:233" x14ac:dyDescent="0.25">
      <c r="GY216" s="2"/>
      <c r="GZ216" s="6"/>
      <c r="HA216" s="6"/>
      <c r="HB216" s="6"/>
      <c r="HC216" s="6"/>
      <c r="HD216" s="6"/>
      <c r="HE216" s="6"/>
      <c r="HF216" s="6"/>
      <c r="HG216" s="5"/>
      <c r="HH216" s="5"/>
      <c r="HI216" s="5"/>
      <c r="HJ216" s="5"/>
      <c r="HK216" s="5"/>
      <c r="HL216" s="5"/>
      <c r="HM216" s="17"/>
      <c r="HN216" s="17"/>
      <c r="HO216" s="17"/>
      <c r="HP216" s="17"/>
      <c r="HQ216" s="17"/>
      <c r="HR216" s="17"/>
      <c r="HS216" s="4"/>
      <c r="HT216" s="4"/>
      <c r="HU216" s="4"/>
      <c r="HV216" s="4"/>
      <c r="HW216" s="4"/>
      <c r="HX216" s="4"/>
      <c r="HY216" s="18"/>
    </row>
    <row r="217" spans="207:233" x14ac:dyDescent="0.25">
      <c r="GY217" s="2"/>
      <c r="GZ217" s="6"/>
      <c r="HA217" s="6"/>
      <c r="HB217" s="6"/>
      <c r="HC217" s="6"/>
      <c r="HD217" s="6"/>
      <c r="HE217" s="6"/>
      <c r="HF217" s="6"/>
      <c r="HG217" s="5"/>
      <c r="HH217" s="5"/>
      <c r="HI217" s="5"/>
      <c r="HJ217" s="5"/>
      <c r="HK217" s="5"/>
      <c r="HL217" s="5"/>
      <c r="HM217" s="17"/>
      <c r="HN217" s="17"/>
      <c r="HO217" s="17"/>
      <c r="HP217" s="17"/>
      <c r="HQ217" s="17"/>
      <c r="HR217" s="17"/>
      <c r="HS217" s="4"/>
      <c r="HT217" s="4"/>
      <c r="HU217" s="4"/>
      <c r="HV217" s="4"/>
      <c r="HW217" s="4"/>
      <c r="HX217" s="4"/>
      <c r="HY217" s="18"/>
    </row>
    <row r="218" spans="207:233" x14ac:dyDescent="0.25">
      <c r="GY218" s="2"/>
      <c r="GZ218" s="6"/>
      <c r="HA218" s="6"/>
      <c r="HB218" s="6"/>
      <c r="HC218" s="6"/>
      <c r="HD218" s="6"/>
      <c r="HE218" s="6"/>
      <c r="HF218" s="6"/>
      <c r="HG218" s="5"/>
      <c r="HH218" s="5"/>
      <c r="HI218" s="5"/>
      <c r="HJ218" s="5"/>
      <c r="HK218" s="5"/>
      <c r="HL218" s="5"/>
      <c r="HM218" s="17"/>
      <c r="HN218" s="17"/>
      <c r="HO218" s="17"/>
      <c r="HP218" s="17"/>
      <c r="HQ218" s="17"/>
      <c r="HR218" s="17"/>
      <c r="HS218" s="4"/>
      <c r="HT218" s="4"/>
      <c r="HU218" s="4"/>
      <c r="HV218" s="4"/>
      <c r="HW218" s="4"/>
      <c r="HX218" s="4"/>
      <c r="HY218" s="18"/>
    </row>
    <row r="219" spans="207:233" x14ac:dyDescent="0.25">
      <c r="GY219" s="2"/>
      <c r="GZ219" s="6"/>
      <c r="HA219" s="6"/>
      <c r="HB219" s="6"/>
      <c r="HC219" s="6"/>
      <c r="HD219" s="6"/>
      <c r="HE219" s="6"/>
      <c r="HF219" s="6"/>
      <c r="HG219" s="5"/>
      <c r="HH219" s="5"/>
      <c r="HI219" s="5"/>
      <c r="HJ219" s="5"/>
      <c r="HK219" s="5"/>
      <c r="HL219" s="5"/>
      <c r="HM219" s="17"/>
      <c r="HN219" s="17"/>
      <c r="HO219" s="17"/>
      <c r="HP219" s="17"/>
      <c r="HQ219" s="17"/>
      <c r="HR219" s="17"/>
      <c r="HS219" s="4"/>
      <c r="HT219" s="4"/>
      <c r="HU219" s="4"/>
      <c r="HV219" s="4"/>
      <c r="HW219" s="4"/>
      <c r="HX219" s="4"/>
      <c r="HY219" s="18"/>
    </row>
    <row r="220" spans="207:233" x14ac:dyDescent="0.25">
      <c r="GY220" s="2"/>
      <c r="GZ220" s="6"/>
      <c r="HA220" s="6"/>
      <c r="HB220" s="6"/>
      <c r="HC220" s="6"/>
      <c r="HD220" s="6"/>
      <c r="HE220" s="6"/>
      <c r="HF220" s="6"/>
      <c r="HG220" s="5"/>
      <c r="HH220" s="5"/>
      <c r="HI220" s="5"/>
      <c r="HJ220" s="5"/>
      <c r="HK220" s="5"/>
      <c r="HL220" s="5"/>
      <c r="HM220" s="17"/>
      <c r="HN220" s="17"/>
      <c r="HO220" s="17"/>
      <c r="HP220" s="17"/>
      <c r="HQ220" s="17"/>
      <c r="HR220" s="17"/>
      <c r="HS220" s="4"/>
      <c r="HT220" s="4"/>
      <c r="HU220" s="4"/>
      <c r="HV220" s="4"/>
      <c r="HW220" s="4"/>
      <c r="HX220" s="4"/>
      <c r="HY220" s="18"/>
    </row>
    <row r="221" spans="207:233" x14ac:dyDescent="0.25">
      <c r="GY221" s="2"/>
      <c r="GZ221" s="6"/>
      <c r="HA221" s="6"/>
      <c r="HB221" s="6"/>
      <c r="HC221" s="6"/>
      <c r="HD221" s="6"/>
      <c r="HE221" s="6"/>
      <c r="HF221" s="6"/>
      <c r="HG221" s="5"/>
      <c r="HH221" s="5"/>
      <c r="HI221" s="5"/>
      <c r="HJ221" s="5"/>
      <c r="HK221" s="5"/>
      <c r="HL221" s="5"/>
      <c r="HM221" s="17"/>
      <c r="HN221" s="17"/>
      <c r="HO221" s="17"/>
      <c r="HP221" s="17"/>
      <c r="HQ221" s="17"/>
      <c r="HR221" s="17"/>
      <c r="HS221" s="4"/>
      <c r="HT221" s="4"/>
      <c r="HU221" s="4"/>
      <c r="HV221" s="4"/>
      <c r="HW221" s="4"/>
      <c r="HX221" s="4"/>
      <c r="HY221" s="18"/>
    </row>
    <row r="222" spans="207:233" x14ac:dyDescent="0.25">
      <c r="GY222" s="2"/>
      <c r="GZ222" s="6"/>
      <c r="HA222" s="6"/>
      <c r="HB222" s="6"/>
      <c r="HC222" s="6"/>
      <c r="HD222" s="6"/>
      <c r="HE222" s="6"/>
      <c r="HF222" s="6"/>
      <c r="HG222" s="5"/>
      <c r="HH222" s="5"/>
      <c r="HI222" s="5"/>
      <c r="HJ222" s="5"/>
      <c r="HK222" s="5"/>
      <c r="HL222" s="5"/>
      <c r="HM222" s="17"/>
      <c r="HN222" s="17"/>
      <c r="HO222" s="17"/>
      <c r="HP222" s="17"/>
      <c r="HQ222" s="17"/>
      <c r="HR222" s="17"/>
      <c r="HS222" s="4"/>
      <c r="HT222" s="4"/>
      <c r="HU222" s="4"/>
      <c r="HV222" s="4"/>
      <c r="HW222" s="4"/>
      <c r="HX222" s="4"/>
      <c r="HY222" s="18"/>
    </row>
    <row r="223" spans="207:233" x14ac:dyDescent="0.25">
      <c r="GY223" s="2"/>
      <c r="GZ223" s="6"/>
      <c r="HA223" s="6"/>
      <c r="HB223" s="6"/>
      <c r="HC223" s="6"/>
      <c r="HD223" s="6"/>
      <c r="HE223" s="6"/>
      <c r="HF223" s="6"/>
      <c r="HG223" s="5"/>
      <c r="HH223" s="5"/>
      <c r="HI223" s="5"/>
      <c r="HJ223" s="5"/>
      <c r="HK223" s="5"/>
      <c r="HL223" s="5"/>
      <c r="HM223" s="17"/>
      <c r="HN223" s="17"/>
      <c r="HO223" s="17"/>
      <c r="HP223" s="17"/>
      <c r="HQ223" s="17"/>
      <c r="HR223" s="17"/>
      <c r="HS223" s="4"/>
      <c r="HT223" s="4"/>
      <c r="HU223" s="4"/>
      <c r="HV223" s="4"/>
      <c r="HW223" s="4"/>
      <c r="HX223" s="4"/>
      <c r="HY223" s="18"/>
    </row>
    <row r="224" spans="207:233" x14ac:dyDescent="0.25">
      <c r="GY224" s="2"/>
      <c r="GZ224" s="6"/>
      <c r="HA224" s="6"/>
      <c r="HB224" s="6"/>
      <c r="HC224" s="6"/>
      <c r="HD224" s="6"/>
      <c r="HE224" s="6"/>
      <c r="HF224" s="6"/>
      <c r="HG224" s="5"/>
      <c r="HH224" s="5"/>
      <c r="HI224" s="5"/>
      <c r="HJ224" s="5"/>
      <c r="HK224" s="5"/>
      <c r="HL224" s="5"/>
      <c r="HM224" s="17"/>
      <c r="HN224" s="17"/>
      <c r="HO224" s="17"/>
      <c r="HP224" s="17"/>
      <c r="HQ224" s="17"/>
      <c r="HR224" s="17"/>
      <c r="HS224" s="4"/>
      <c r="HT224" s="4"/>
      <c r="HU224" s="4"/>
      <c r="HV224" s="4"/>
      <c r="HW224" s="4"/>
      <c r="HX224" s="4"/>
      <c r="HY224" s="18"/>
    </row>
    <row r="225" spans="207:233" x14ac:dyDescent="0.25">
      <c r="GY225" s="2"/>
      <c r="GZ225" s="6"/>
      <c r="HA225" s="6"/>
      <c r="HB225" s="6"/>
      <c r="HC225" s="6"/>
      <c r="HD225" s="6"/>
      <c r="HE225" s="6"/>
      <c r="HF225" s="6"/>
      <c r="HG225" s="5"/>
      <c r="HH225" s="5"/>
      <c r="HI225" s="5"/>
      <c r="HJ225" s="5"/>
      <c r="HK225" s="5"/>
      <c r="HL225" s="5"/>
      <c r="HM225" s="17"/>
      <c r="HN225" s="17"/>
      <c r="HO225" s="17"/>
      <c r="HP225" s="17"/>
      <c r="HQ225" s="17"/>
      <c r="HR225" s="17"/>
      <c r="HS225" s="4"/>
      <c r="HT225" s="4"/>
      <c r="HU225" s="4"/>
      <c r="HV225" s="4"/>
      <c r="HW225" s="4"/>
      <c r="HX225" s="4"/>
      <c r="HY225" s="18"/>
    </row>
    <row r="226" spans="207:233" x14ac:dyDescent="0.25">
      <c r="GY226" s="2"/>
      <c r="GZ226" s="6"/>
      <c r="HA226" s="6"/>
      <c r="HB226" s="6"/>
      <c r="HC226" s="6"/>
      <c r="HD226" s="6"/>
      <c r="HE226" s="6"/>
      <c r="HF226" s="6"/>
      <c r="HG226" s="5"/>
      <c r="HH226" s="5"/>
      <c r="HI226" s="5"/>
      <c r="HJ226" s="5"/>
      <c r="HK226" s="5"/>
      <c r="HL226" s="5"/>
      <c r="HM226" s="17"/>
      <c r="HN226" s="17"/>
      <c r="HO226" s="17"/>
      <c r="HP226" s="17"/>
      <c r="HQ226" s="17"/>
      <c r="HR226" s="17"/>
      <c r="HS226" s="4"/>
      <c r="HT226" s="4"/>
      <c r="HU226" s="4"/>
      <c r="HV226" s="4"/>
      <c r="HW226" s="4"/>
      <c r="HX226" s="4"/>
      <c r="HY226" s="18"/>
    </row>
    <row r="227" spans="207:233" x14ac:dyDescent="0.25">
      <c r="GY227" s="2"/>
      <c r="GZ227" s="6"/>
      <c r="HA227" s="6"/>
      <c r="HB227" s="6"/>
      <c r="HC227" s="6"/>
      <c r="HD227" s="6"/>
      <c r="HE227" s="6"/>
      <c r="HF227" s="6"/>
      <c r="HG227" s="5"/>
      <c r="HH227" s="5"/>
      <c r="HI227" s="5"/>
      <c r="HJ227" s="5"/>
      <c r="HK227" s="5"/>
      <c r="HL227" s="5"/>
      <c r="HM227" s="17"/>
      <c r="HN227" s="17"/>
      <c r="HO227" s="17"/>
      <c r="HP227" s="17"/>
      <c r="HQ227" s="17"/>
      <c r="HR227" s="17"/>
      <c r="HS227" s="4"/>
      <c r="HT227" s="4"/>
      <c r="HU227" s="4"/>
      <c r="HV227" s="4"/>
      <c r="HW227" s="4"/>
      <c r="HX227" s="4"/>
      <c r="HY227" s="18"/>
    </row>
    <row r="228" spans="207:233" x14ac:dyDescent="0.25">
      <c r="GY228" s="2"/>
      <c r="GZ228" s="6"/>
      <c r="HA228" s="6"/>
      <c r="HB228" s="6"/>
      <c r="HC228" s="6"/>
      <c r="HD228" s="6"/>
      <c r="HE228" s="6"/>
      <c r="HF228" s="6"/>
      <c r="HG228" s="5"/>
      <c r="HH228" s="5"/>
      <c r="HI228" s="5"/>
      <c r="HJ228" s="5"/>
      <c r="HK228" s="5"/>
      <c r="HL228" s="5"/>
      <c r="HM228" s="17"/>
      <c r="HN228" s="17"/>
      <c r="HO228" s="17"/>
      <c r="HP228" s="17"/>
      <c r="HQ228" s="17"/>
      <c r="HR228" s="17"/>
      <c r="HS228" s="4"/>
      <c r="HT228" s="4"/>
      <c r="HU228" s="4"/>
      <c r="HV228" s="4"/>
      <c r="HW228" s="4"/>
      <c r="HX228" s="4"/>
      <c r="HY228" s="18"/>
    </row>
    <row r="229" spans="207:233" x14ac:dyDescent="0.25">
      <c r="GY229" s="2"/>
      <c r="GZ229" s="6"/>
      <c r="HA229" s="6"/>
      <c r="HB229" s="6"/>
      <c r="HC229" s="6"/>
      <c r="HD229" s="6"/>
      <c r="HE229" s="6"/>
      <c r="HF229" s="6"/>
      <c r="HG229" s="5"/>
      <c r="HH229" s="5"/>
      <c r="HI229" s="5"/>
      <c r="HJ229" s="5"/>
      <c r="HK229" s="5"/>
      <c r="HL229" s="5"/>
      <c r="HM229" s="17"/>
      <c r="HN229" s="17"/>
      <c r="HO229" s="17"/>
      <c r="HP229" s="17"/>
      <c r="HQ229" s="17"/>
      <c r="HR229" s="17"/>
      <c r="HS229" s="4"/>
      <c r="HT229" s="4"/>
      <c r="HU229" s="4"/>
      <c r="HV229" s="4"/>
      <c r="HW229" s="4"/>
      <c r="HX229" s="4"/>
      <c r="HY229" s="18"/>
    </row>
    <row r="230" spans="207:233" x14ac:dyDescent="0.25">
      <c r="GY230" s="2"/>
      <c r="GZ230" s="6"/>
      <c r="HA230" s="6"/>
      <c r="HB230" s="6"/>
      <c r="HC230" s="6"/>
      <c r="HD230" s="6"/>
      <c r="HE230" s="6"/>
      <c r="HF230" s="6"/>
      <c r="HG230" s="5"/>
      <c r="HH230" s="5"/>
      <c r="HI230" s="5"/>
      <c r="HJ230" s="5"/>
      <c r="HK230" s="5"/>
      <c r="HL230" s="5"/>
      <c r="HM230" s="17"/>
      <c r="HN230" s="17"/>
      <c r="HO230" s="17"/>
      <c r="HP230" s="17"/>
      <c r="HQ230" s="17"/>
      <c r="HR230" s="17"/>
      <c r="HS230" s="4"/>
      <c r="HT230" s="4"/>
      <c r="HU230" s="4"/>
      <c r="HV230" s="4"/>
      <c r="HW230" s="4"/>
      <c r="HX230" s="4"/>
      <c r="HY230" s="18"/>
    </row>
    <row r="231" spans="207:233" x14ac:dyDescent="0.25">
      <c r="GY231" s="2"/>
      <c r="GZ231" s="6"/>
      <c r="HA231" s="6"/>
      <c r="HB231" s="6"/>
      <c r="HC231" s="6"/>
      <c r="HD231" s="6"/>
      <c r="HE231" s="6"/>
      <c r="HF231" s="6"/>
      <c r="HG231" s="5"/>
      <c r="HH231" s="5"/>
      <c r="HI231" s="5"/>
      <c r="HJ231" s="5"/>
      <c r="HK231" s="5"/>
      <c r="HL231" s="5"/>
      <c r="HM231" s="17"/>
      <c r="HN231" s="17"/>
      <c r="HO231" s="17"/>
      <c r="HP231" s="17"/>
      <c r="HQ231" s="17"/>
      <c r="HR231" s="17"/>
      <c r="HS231" s="4"/>
      <c r="HT231" s="4"/>
      <c r="HU231" s="4"/>
      <c r="HV231" s="4"/>
      <c r="HW231" s="4"/>
      <c r="HX231" s="4"/>
      <c r="HY231" s="18"/>
    </row>
    <row r="232" spans="207:233" x14ac:dyDescent="0.25">
      <c r="GY232" s="2"/>
      <c r="GZ232" s="6"/>
      <c r="HA232" s="6"/>
      <c r="HB232" s="6"/>
      <c r="HC232" s="6"/>
      <c r="HD232" s="6"/>
      <c r="HE232" s="6"/>
      <c r="HF232" s="6"/>
      <c r="HG232" s="5"/>
      <c r="HH232" s="5"/>
      <c r="HI232" s="5"/>
      <c r="HJ232" s="5"/>
      <c r="HK232" s="5"/>
      <c r="HL232" s="5"/>
      <c r="HM232" s="17"/>
      <c r="HN232" s="17"/>
      <c r="HO232" s="17"/>
      <c r="HP232" s="17"/>
      <c r="HQ232" s="17"/>
      <c r="HR232" s="17"/>
      <c r="HS232" s="4"/>
      <c r="HT232" s="4"/>
      <c r="HU232" s="4"/>
      <c r="HV232" s="4"/>
      <c r="HW232" s="4"/>
      <c r="HX232" s="4"/>
      <c r="HY232" s="18"/>
    </row>
    <row r="233" spans="207:233" x14ac:dyDescent="0.25">
      <c r="GY233" s="2"/>
      <c r="GZ233" s="6"/>
      <c r="HA233" s="6"/>
      <c r="HB233" s="6"/>
      <c r="HC233" s="6"/>
      <c r="HD233" s="6"/>
      <c r="HE233" s="6"/>
      <c r="HF233" s="6"/>
      <c r="HG233" s="5"/>
      <c r="HH233" s="5"/>
      <c r="HI233" s="5"/>
      <c r="HJ233" s="5"/>
      <c r="HK233" s="5"/>
      <c r="HL233" s="5"/>
      <c r="HM233" s="17"/>
      <c r="HN233" s="17"/>
      <c r="HO233" s="17"/>
      <c r="HP233" s="17"/>
      <c r="HQ233" s="17"/>
      <c r="HR233" s="17"/>
      <c r="HS233" s="4"/>
      <c r="HT233" s="4"/>
      <c r="HU233" s="4"/>
      <c r="HV233" s="4"/>
      <c r="HW233" s="4"/>
      <c r="HX233" s="4"/>
      <c r="HY233" s="18"/>
    </row>
    <row r="234" spans="207:233" x14ac:dyDescent="0.25">
      <c r="GY234" s="2"/>
      <c r="GZ234" s="6"/>
      <c r="HA234" s="6"/>
      <c r="HB234" s="6"/>
      <c r="HC234" s="6"/>
      <c r="HD234" s="6"/>
      <c r="HE234" s="6"/>
      <c r="HF234" s="6"/>
      <c r="HG234" s="5"/>
      <c r="HH234" s="5"/>
      <c r="HI234" s="5"/>
      <c r="HJ234" s="5"/>
      <c r="HK234" s="5"/>
      <c r="HL234" s="5"/>
      <c r="HM234" s="17"/>
      <c r="HN234" s="17"/>
      <c r="HO234" s="17"/>
      <c r="HP234" s="17"/>
      <c r="HQ234" s="17"/>
      <c r="HR234" s="17"/>
      <c r="HS234" s="4"/>
      <c r="HT234" s="4"/>
      <c r="HU234" s="4"/>
      <c r="HV234" s="4"/>
      <c r="HW234" s="4"/>
      <c r="HX234" s="4"/>
      <c r="HY234" s="18"/>
    </row>
    <row r="235" spans="207:233" x14ac:dyDescent="0.25">
      <c r="GY235" s="2"/>
      <c r="GZ235" s="6"/>
      <c r="HA235" s="6"/>
      <c r="HB235" s="6"/>
      <c r="HC235" s="6"/>
      <c r="HD235" s="6"/>
      <c r="HE235" s="6"/>
      <c r="HF235" s="6"/>
      <c r="HG235" s="5"/>
      <c r="HH235" s="5"/>
      <c r="HI235" s="5"/>
      <c r="HJ235" s="5"/>
      <c r="HK235" s="5"/>
      <c r="HL235" s="5"/>
      <c r="HM235" s="17"/>
      <c r="HN235" s="17"/>
      <c r="HO235" s="17"/>
      <c r="HP235" s="17"/>
      <c r="HQ235" s="17"/>
      <c r="HR235" s="17"/>
      <c r="HS235" s="4"/>
      <c r="HT235" s="4"/>
      <c r="HU235" s="4"/>
      <c r="HV235" s="4"/>
      <c r="HW235" s="4"/>
      <c r="HX235" s="4"/>
      <c r="HY235" s="18"/>
    </row>
    <row r="236" spans="207:233" x14ac:dyDescent="0.25">
      <c r="GY236" s="2"/>
      <c r="GZ236" s="6"/>
      <c r="HA236" s="6"/>
      <c r="HB236" s="6"/>
      <c r="HC236" s="6"/>
      <c r="HD236" s="6"/>
      <c r="HE236" s="6"/>
      <c r="HF236" s="6"/>
      <c r="HG236" s="5"/>
      <c r="HH236" s="5"/>
      <c r="HI236" s="5"/>
      <c r="HJ236" s="5"/>
      <c r="HK236" s="5"/>
      <c r="HL236" s="5"/>
      <c r="HM236" s="17"/>
      <c r="HN236" s="17"/>
      <c r="HO236" s="17"/>
      <c r="HP236" s="17"/>
      <c r="HQ236" s="17"/>
      <c r="HR236" s="17"/>
      <c r="HS236" s="4"/>
      <c r="HT236" s="4"/>
      <c r="HU236" s="4"/>
      <c r="HV236" s="4"/>
      <c r="HW236" s="4"/>
      <c r="HX236" s="4"/>
      <c r="HY236" s="18"/>
    </row>
    <row r="237" spans="207:233" x14ac:dyDescent="0.25">
      <c r="GY237" s="2"/>
      <c r="GZ237" s="6"/>
      <c r="HA237" s="6"/>
      <c r="HB237" s="6"/>
      <c r="HC237" s="6"/>
      <c r="HD237" s="6"/>
      <c r="HE237" s="6"/>
      <c r="HF237" s="6"/>
      <c r="HG237" s="5"/>
      <c r="HH237" s="5"/>
      <c r="HI237" s="5"/>
      <c r="HJ237" s="5"/>
      <c r="HK237" s="5"/>
      <c r="HL237" s="5"/>
      <c r="HM237" s="17"/>
      <c r="HN237" s="17"/>
      <c r="HO237" s="17"/>
      <c r="HP237" s="17"/>
      <c r="HQ237" s="17"/>
      <c r="HR237" s="17"/>
      <c r="HS237" s="4"/>
      <c r="HT237" s="4"/>
      <c r="HU237" s="4"/>
      <c r="HV237" s="4"/>
      <c r="HW237" s="4"/>
      <c r="HX237" s="4"/>
      <c r="HY237" s="18"/>
    </row>
    <row r="238" spans="207:233" x14ac:dyDescent="0.25">
      <c r="GY238" s="2"/>
      <c r="GZ238" s="6"/>
      <c r="HA238" s="6"/>
      <c r="HB238" s="6"/>
      <c r="HC238" s="6"/>
      <c r="HD238" s="6"/>
      <c r="HE238" s="6"/>
      <c r="HF238" s="6"/>
      <c r="HG238" s="5"/>
      <c r="HH238" s="5"/>
      <c r="HI238" s="5"/>
      <c r="HJ238" s="5"/>
      <c r="HK238" s="5"/>
      <c r="HL238" s="5"/>
      <c r="HM238" s="17"/>
      <c r="HN238" s="17"/>
      <c r="HO238" s="17"/>
      <c r="HP238" s="17"/>
      <c r="HQ238" s="17"/>
      <c r="HR238" s="17"/>
      <c r="HS238" s="4"/>
      <c r="HT238" s="4"/>
      <c r="HU238" s="4"/>
      <c r="HV238" s="4"/>
      <c r="HW238" s="4"/>
      <c r="HX238" s="4"/>
      <c r="HY238" s="18"/>
    </row>
    <row r="239" spans="207:233" x14ac:dyDescent="0.25">
      <c r="GY239" s="2"/>
      <c r="GZ239" s="6"/>
      <c r="HA239" s="6"/>
      <c r="HB239" s="6"/>
      <c r="HC239" s="6"/>
      <c r="HD239" s="6"/>
      <c r="HE239" s="6"/>
      <c r="HF239" s="6"/>
      <c r="HG239" s="5"/>
      <c r="HH239" s="5"/>
      <c r="HI239" s="5"/>
      <c r="HJ239" s="5"/>
      <c r="HK239" s="5"/>
      <c r="HL239" s="5"/>
      <c r="HM239" s="17"/>
      <c r="HN239" s="17"/>
      <c r="HO239" s="17"/>
      <c r="HP239" s="17"/>
      <c r="HQ239" s="17"/>
      <c r="HR239" s="17"/>
      <c r="HS239" s="4"/>
      <c r="HT239" s="4"/>
      <c r="HU239" s="4"/>
      <c r="HV239" s="4"/>
      <c r="HW239" s="4"/>
      <c r="HX239" s="4"/>
      <c r="HY239" s="18"/>
    </row>
    <row r="240" spans="207:233" x14ac:dyDescent="0.25">
      <c r="GY240" s="2"/>
      <c r="GZ240" s="6"/>
      <c r="HA240" s="6"/>
      <c r="HB240" s="6"/>
      <c r="HC240" s="6"/>
      <c r="HD240" s="6"/>
      <c r="HE240" s="6"/>
      <c r="HF240" s="6"/>
      <c r="HG240" s="5"/>
      <c r="HH240" s="5"/>
      <c r="HI240" s="5"/>
      <c r="HJ240" s="5"/>
      <c r="HK240" s="5"/>
      <c r="HL240" s="5"/>
      <c r="HM240" s="17"/>
      <c r="HN240" s="17"/>
      <c r="HO240" s="17"/>
      <c r="HP240" s="17"/>
      <c r="HQ240" s="17"/>
      <c r="HR240" s="17"/>
      <c r="HS240" s="4"/>
      <c r="HT240" s="4"/>
      <c r="HU240" s="4"/>
      <c r="HV240" s="4"/>
      <c r="HW240" s="4"/>
      <c r="HX240" s="4"/>
      <c r="HY240" s="18"/>
    </row>
    <row r="241" spans="207:233" x14ac:dyDescent="0.25">
      <c r="GY241" s="2"/>
      <c r="GZ241" s="6"/>
      <c r="HA241" s="6"/>
      <c r="HB241" s="6"/>
      <c r="HC241" s="6"/>
      <c r="HD241" s="6"/>
      <c r="HE241" s="6"/>
      <c r="HF241" s="6"/>
      <c r="HG241" s="5"/>
      <c r="HH241" s="5"/>
      <c r="HI241" s="5"/>
      <c r="HJ241" s="5"/>
      <c r="HK241" s="5"/>
      <c r="HL241" s="5"/>
      <c r="HM241" s="17"/>
      <c r="HN241" s="17"/>
      <c r="HO241" s="17"/>
      <c r="HP241" s="17"/>
      <c r="HQ241" s="17"/>
      <c r="HR241" s="17"/>
      <c r="HS241" s="4"/>
      <c r="HT241" s="4"/>
      <c r="HU241" s="4"/>
      <c r="HV241" s="4"/>
      <c r="HW241" s="4"/>
      <c r="HX241" s="4"/>
      <c r="HY241" s="18"/>
    </row>
    <row r="242" spans="207:233" x14ac:dyDescent="0.25">
      <c r="GY242" s="2"/>
      <c r="GZ242" s="6"/>
      <c r="HA242" s="6"/>
      <c r="HB242" s="6"/>
      <c r="HC242" s="6"/>
      <c r="HD242" s="6"/>
      <c r="HE242" s="6"/>
      <c r="HF242" s="6"/>
      <c r="HG242" s="5"/>
      <c r="HH242" s="5"/>
      <c r="HI242" s="5"/>
      <c r="HJ242" s="5"/>
      <c r="HK242" s="5"/>
      <c r="HL242" s="5"/>
      <c r="HM242" s="17"/>
      <c r="HN242" s="17"/>
      <c r="HO242" s="17"/>
      <c r="HP242" s="17"/>
      <c r="HQ242" s="17"/>
      <c r="HR242" s="17"/>
      <c r="HS242" s="4"/>
      <c r="HT242" s="4"/>
      <c r="HU242" s="4"/>
      <c r="HV242" s="4"/>
      <c r="HW242" s="4"/>
      <c r="HX242" s="4"/>
      <c r="HY242" s="18"/>
    </row>
    <row r="243" spans="207:233" x14ac:dyDescent="0.25">
      <c r="GY243" s="2"/>
      <c r="GZ243" s="6"/>
      <c r="HA243" s="6"/>
      <c r="HB243" s="6"/>
      <c r="HC243" s="6"/>
      <c r="HD243" s="6"/>
      <c r="HE243" s="6"/>
      <c r="HF243" s="6"/>
      <c r="HG243" s="5"/>
      <c r="HH243" s="5"/>
      <c r="HI243" s="5"/>
      <c r="HJ243" s="5"/>
      <c r="HK243" s="5"/>
      <c r="HL243" s="5"/>
      <c r="HM243" s="17"/>
      <c r="HN243" s="17"/>
      <c r="HO243" s="17"/>
      <c r="HP243" s="17"/>
      <c r="HQ243" s="17"/>
      <c r="HR243" s="17"/>
      <c r="HS243" s="4"/>
      <c r="HT243" s="4"/>
      <c r="HU243" s="4"/>
      <c r="HV243" s="4"/>
      <c r="HW243" s="4"/>
      <c r="HX243" s="4"/>
      <c r="HY243" s="18"/>
    </row>
    <row r="244" spans="207:233" x14ac:dyDescent="0.25">
      <c r="GY244" s="2"/>
      <c r="GZ244" s="6"/>
      <c r="HA244" s="6"/>
      <c r="HB244" s="6"/>
      <c r="HC244" s="6"/>
      <c r="HD244" s="6"/>
      <c r="HE244" s="6"/>
      <c r="HF244" s="6"/>
      <c r="HG244" s="5"/>
      <c r="HH244" s="5"/>
      <c r="HI244" s="5"/>
      <c r="HJ244" s="5"/>
      <c r="HK244" s="5"/>
      <c r="HL244" s="5"/>
      <c r="HM244" s="17"/>
      <c r="HN244" s="17"/>
      <c r="HO244" s="17"/>
      <c r="HP244" s="17"/>
      <c r="HQ244" s="17"/>
      <c r="HR244" s="17"/>
      <c r="HS244" s="4"/>
      <c r="HT244" s="4"/>
      <c r="HU244" s="4"/>
      <c r="HV244" s="4"/>
      <c r="HW244" s="4"/>
      <c r="HX244" s="4"/>
      <c r="HY244" s="18"/>
    </row>
    <row r="245" spans="207:233" x14ac:dyDescent="0.25">
      <c r="GY245" s="2"/>
      <c r="GZ245" s="6"/>
      <c r="HA245" s="6"/>
      <c r="HB245" s="6"/>
      <c r="HC245" s="6"/>
      <c r="HD245" s="6"/>
      <c r="HE245" s="6"/>
      <c r="HF245" s="6"/>
      <c r="HG245" s="5"/>
      <c r="HH245" s="5"/>
      <c r="HI245" s="5"/>
      <c r="HJ245" s="5"/>
      <c r="HK245" s="5"/>
      <c r="HL245" s="5"/>
      <c r="HM245" s="17"/>
      <c r="HN245" s="17"/>
      <c r="HO245" s="17"/>
      <c r="HP245" s="17"/>
      <c r="HQ245" s="17"/>
      <c r="HR245" s="17"/>
      <c r="HS245" s="4"/>
      <c r="HT245" s="4"/>
      <c r="HU245" s="4"/>
      <c r="HV245" s="4"/>
      <c r="HW245" s="4"/>
      <c r="HX245" s="4"/>
      <c r="HY245" s="18"/>
    </row>
    <row r="246" spans="207:233" x14ac:dyDescent="0.25">
      <c r="GY246" s="2"/>
      <c r="GZ246" s="6"/>
      <c r="HA246" s="6"/>
      <c r="HB246" s="6"/>
      <c r="HC246" s="6"/>
      <c r="HD246" s="6"/>
      <c r="HE246" s="6"/>
      <c r="HF246" s="6"/>
      <c r="HG246" s="5"/>
      <c r="HH246" s="5"/>
      <c r="HI246" s="5"/>
      <c r="HJ246" s="5"/>
      <c r="HK246" s="5"/>
      <c r="HL246" s="5"/>
      <c r="HM246" s="17"/>
      <c r="HN246" s="17"/>
      <c r="HO246" s="17"/>
      <c r="HP246" s="17"/>
      <c r="HQ246" s="17"/>
      <c r="HR246" s="17"/>
      <c r="HS246" s="4"/>
      <c r="HT246" s="4"/>
      <c r="HU246" s="4"/>
      <c r="HV246" s="4"/>
      <c r="HW246" s="4"/>
      <c r="HX246" s="4"/>
      <c r="HY246" s="18"/>
    </row>
    <row r="247" spans="207:233" x14ac:dyDescent="0.25">
      <c r="GY247" s="2"/>
      <c r="GZ247" s="6"/>
      <c r="HA247" s="6"/>
      <c r="HB247" s="6"/>
      <c r="HC247" s="6"/>
      <c r="HD247" s="6"/>
      <c r="HE247" s="6"/>
      <c r="HF247" s="6"/>
      <c r="HG247" s="5"/>
      <c r="HH247" s="5"/>
      <c r="HI247" s="5"/>
      <c r="HJ247" s="5"/>
      <c r="HK247" s="5"/>
      <c r="HL247" s="5"/>
      <c r="HM247" s="17"/>
      <c r="HN247" s="17"/>
      <c r="HO247" s="17"/>
      <c r="HP247" s="17"/>
      <c r="HQ247" s="17"/>
      <c r="HR247" s="17"/>
      <c r="HS247" s="4"/>
      <c r="HT247" s="4"/>
      <c r="HU247" s="4"/>
      <c r="HV247" s="4"/>
      <c r="HW247" s="4"/>
      <c r="HX247" s="4"/>
      <c r="HY247" s="18"/>
    </row>
    <row r="248" spans="207:233" x14ac:dyDescent="0.25">
      <c r="GY248" s="2"/>
      <c r="GZ248" s="6"/>
      <c r="HA248" s="6"/>
      <c r="HB248" s="6"/>
      <c r="HC248" s="6"/>
      <c r="HD248" s="6"/>
      <c r="HE248" s="6"/>
      <c r="HF248" s="6"/>
      <c r="HG248" s="5"/>
      <c r="HH248" s="5"/>
      <c r="HI248" s="5"/>
      <c r="HJ248" s="5"/>
      <c r="HK248" s="5"/>
      <c r="HL248" s="5"/>
      <c r="HM248" s="17"/>
      <c r="HN248" s="17"/>
      <c r="HO248" s="17"/>
      <c r="HP248" s="17"/>
      <c r="HQ248" s="17"/>
      <c r="HR248" s="17"/>
      <c r="HS248" s="4"/>
      <c r="HT248" s="4"/>
      <c r="HU248" s="4"/>
      <c r="HV248" s="4"/>
      <c r="HW248" s="4"/>
      <c r="HX248" s="4"/>
      <c r="HY248" s="18"/>
    </row>
    <row r="249" spans="207:233" x14ac:dyDescent="0.25">
      <c r="GY249" s="2"/>
      <c r="GZ249" s="6"/>
      <c r="HA249" s="6"/>
      <c r="HB249" s="6"/>
      <c r="HC249" s="6"/>
      <c r="HD249" s="6"/>
      <c r="HE249" s="6"/>
      <c r="HF249" s="6"/>
      <c r="HG249" s="5"/>
      <c r="HH249" s="5"/>
      <c r="HI249" s="5"/>
      <c r="HJ249" s="5"/>
      <c r="HK249" s="5"/>
      <c r="HL249" s="5"/>
      <c r="HM249" s="17"/>
      <c r="HN249" s="17"/>
      <c r="HO249" s="17"/>
      <c r="HP249" s="17"/>
      <c r="HQ249" s="17"/>
      <c r="HR249" s="17"/>
      <c r="HS249" s="4"/>
      <c r="HT249" s="4"/>
      <c r="HU249" s="4"/>
      <c r="HV249" s="4"/>
      <c r="HW249" s="4"/>
      <c r="HX249" s="4"/>
      <c r="HY249" s="18"/>
    </row>
    <row r="250" spans="207:233" x14ac:dyDescent="0.25">
      <c r="GY250" s="2"/>
      <c r="GZ250" s="6"/>
      <c r="HA250" s="6"/>
      <c r="HB250" s="6"/>
      <c r="HC250" s="6"/>
      <c r="HD250" s="6"/>
      <c r="HE250" s="6"/>
      <c r="HF250" s="6"/>
      <c r="HG250" s="5"/>
      <c r="HH250" s="5"/>
      <c r="HI250" s="5"/>
      <c r="HJ250" s="5"/>
      <c r="HK250" s="5"/>
      <c r="HL250" s="5"/>
      <c r="HM250" s="17"/>
      <c r="HN250" s="17"/>
      <c r="HO250" s="17"/>
      <c r="HP250" s="17"/>
      <c r="HQ250" s="17"/>
      <c r="HR250" s="17"/>
      <c r="HS250" s="4"/>
      <c r="HT250" s="4"/>
      <c r="HU250" s="4"/>
      <c r="HV250" s="4"/>
      <c r="HW250" s="4"/>
      <c r="HX250" s="4"/>
      <c r="HY250" s="18"/>
    </row>
    <row r="251" spans="207:233" x14ac:dyDescent="0.25">
      <c r="GY251" s="2"/>
      <c r="GZ251" s="6"/>
      <c r="HA251" s="6"/>
      <c r="HB251" s="6"/>
      <c r="HC251" s="6"/>
      <c r="HD251" s="6"/>
      <c r="HE251" s="6"/>
      <c r="HF251" s="6"/>
      <c r="HG251" s="5"/>
      <c r="HH251" s="5"/>
      <c r="HI251" s="5"/>
      <c r="HJ251" s="5"/>
      <c r="HK251" s="5"/>
      <c r="HL251" s="5"/>
      <c r="HM251" s="17"/>
      <c r="HN251" s="17"/>
      <c r="HO251" s="17"/>
      <c r="HP251" s="17"/>
      <c r="HQ251" s="17"/>
      <c r="HR251" s="17"/>
      <c r="HS251" s="4"/>
      <c r="HT251" s="4"/>
      <c r="HU251" s="4"/>
      <c r="HV251" s="4"/>
      <c r="HW251" s="4"/>
      <c r="HX251" s="4"/>
      <c r="HY251" s="18"/>
    </row>
    <row r="252" spans="207:233" x14ac:dyDescent="0.25">
      <c r="GY252" s="2"/>
      <c r="GZ252" s="6"/>
      <c r="HA252" s="6"/>
      <c r="HB252" s="6"/>
      <c r="HC252" s="6"/>
      <c r="HD252" s="6"/>
      <c r="HE252" s="6"/>
      <c r="HF252" s="6"/>
      <c r="HG252" s="5"/>
      <c r="HH252" s="5"/>
      <c r="HI252" s="5"/>
      <c r="HJ252" s="5"/>
      <c r="HK252" s="5"/>
      <c r="HL252" s="5"/>
      <c r="HM252" s="17"/>
      <c r="HN252" s="17"/>
      <c r="HO252" s="17"/>
      <c r="HP252" s="17"/>
      <c r="HQ252" s="17"/>
      <c r="HR252" s="17"/>
      <c r="HS252" s="4"/>
      <c r="HT252" s="4"/>
      <c r="HU252" s="4"/>
      <c r="HV252" s="4"/>
      <c r="HW252" s="4"/>
      <c r="HX252" s="4"/>
      <c r="HY252" s="18"/>
    </row>
    <row r="253" spans="207:233" x14ac:dyDescent="0.25">
      <c r="GY253" s="2"/>
      <c r="GZ253" s="6"/>
      <c r="HA253" s="6"/>
      <c r="HB253" s="6"/>
      <c r="HC253" s="6"/>
      <c r="HD253" s="6"/>
      <c r="HE253" s="6"/>
      <c r="HF253" s="6"/>
      <c r="HG253" s="5"/>
      <c r="HH253" s="5"/>
      <c r="HI253" s="5"/>
      <c r="HJ253" s="5"/>
      <c r="HK253" s="5"/>
      <c r="HL253" s="5"/>
      <c r="HM253" s="17"/>
      <c r="HN253" s="17"/>
      <c r="HO253" s="17"/>
      <c r="HP253" s="17"/>
      <c r="HQ253" s="17"/>
      <c r="HR253" s="17"/>
      <c r="HS253" s="4"/>
      <c r="HT253" s="4"/>
      <c r="HU253" s="4"/>
      <c r="HV253" s="4"/>
      <c r="HW253" s="4"/>
      <c r="HX253" s="4"/>
      <c r="HY253" s="18"/>
    </row>
    <row r="254" spans="207:233" x14ac:dyDescent="0.25">
      <c r="GY254" s="2"/>
      <c r="GZ254" s="6"/>
      <c r="HA254" s="6"/>
      <c r="HB254" s="6"/>
      <c r="HC254" s="6"/>
      <c r="HD254" s="6"/>
      <c r="HE254" s="6"/>
      <c r="HF254" s="6"/>
      <c r="HG254" s="5"/>
      <c r="HH254" s="5"/>
      <c r="HI254" s="5"/>
      <c r="HJ254" s="5"/>
      <c r="HK254" s="5"/>
      <c r="HL254" s="5"/>
      <c r="HM254" s="17"/>
      <c r="HN254" s="17"/>
      <c r="HO254" s="17"/>
      <c r="HP254" s="17"/>
      <c r="HQ254" s="17"/>
      <c r="HR254" s="17"/>
      <c r="HS254" s="4"/>
      <c r="HT254" s="4"/>
      <c r="HU254" s="4"/>
      <c r="HV254" s="4"/>
      <c r="HW254" s="4"/>
      <c r="HX254" s="4"/>
      <c r="HY254" s="18"/>
    </row>
    <row r="255" spans="207:233" x14ac:dyDescent="0.25">
      <c r="GY255" s="2"/>
      <c r="GZ255" s="6"/>
      <c r="HA255" s="6"/>
      <c r="HB255" s="6"/>
      <c r="HC255" s="6"/>
      <c r="HD255" s="6"/>
      <c r="HE255" s="6"/>
      <c r="HF255" s="6"/>
      <c r="HG255" s="5"/>
      <c r="HH255" s="5"/>
      <c r="HI255" s="5"/>
      <c r="HJ255" s="5"/>
      <c r="HK255" s="5"/>
      <c r="HL255" s="5"/>
      <c r="HM255" s="17"/>
      <c r="HN255" s="17"/>
      <c r="HO255" s="17"/>
      <c r="HP255" s="17"/>
      <c r="HQ255" s="17"/>
      <c r="HR255" s="17"/>
      <c r="HS255" s="4"/>
      <c r="HT255" s="4"/>
      <c r="HU255" s="4"/>
      <c r="HV255" s="4"/>
      <c r="HW255" s="4"/>
      <c r="HX255" s="4"/>
      <c r="HY255" s="18"/>
    </row>
    <row r="256" spans="207:233" x14ac:dyDescent="0.25">
      <c r="GY256" s="2"/>
      <c r="GZ256" s="6"/>
      <c r="HA256" s="6"/>
      <c r="HB256" s="6"/>
      <c r="HC256" s="6"/>
      <c r="HD256" s="6"/>
      <c r="HE256" s="6"/>
      <c r="HF256" s="6"/>
      <c r="HG256" s="5"/>
      <c r="HH256" s="5"/>
      <c r="HI256" s="5"/>
      <c r="HJ256" s="5"/>
      <c r="HK256" s="5"/>
      <c r="HL256" s="5"/>
      <c r="HM256" s="17"/>
      <c r="HN256" s="17"/>
      <c r="HO256" s="17"/>
      <c r="HP256" s="17"/>
      <c r="HQ256" s="17"/>
      <c r="HR256" s="17"/>
      <c r="HS256" s="4"/>
      <c r="HT256" s="4"/>
      <c r="HU256" s="4"/>
      <c r="HV256" s="4"/>
      <c r="HW256" s="4"/>
      <c r="HX256" s="4"/>
      <c r="HY256" s="18"/>
    </row>
    <row r="257" spans="207:233" x14ac:dyDescent="0.25">
      <c r="GY257" s="2"/>
      <c r="GZ257" s="6"/>
      <c r="HA257" s="6"/>
      <c r="HB257" s="6"/>
      <c r="HC257" s="6"/>
      <c r="HD257" s="6"/>
      <c r="HE257" s="6"/>
      <c r="HF257" s="6"/>
      <c r="HG257" s="5"/>
      <c r="HH257" s="5"/>
      <c r="HI257" s="5"/>
      <c r="HJ257" s="5"/>
      <c r="HK257" s="5"/>
      <c r="HL257" s="5"/>
      <c r="HM257" s="17"/>
      <c r="HN257" s="17"/>
      <c r="HO257" s="17"/>
      <c r="HP257" s="17"/>
      <c r="HQ257" s="17"/>
      <c r="HR257" s="17"/>
      <c r="HS257" s="4"/>
      <c r="HT257" s="4"/>
      <c r="HU257" s="4"/>
      <c r="HV257" s="4"/>
      <c r="HW257" s="4"/>
      <c r="HX257" s="4"/>
      <c r="HY257" s="18"/>
    </row>
    <row r="258" spans="207:233" x14ac:dyDescent="0.25">
      <c r="GY258" s="2"/>
      <c r="GZ258" s="6"/>
      <c r="HA258" s="6"/>
      <c r="HB258" s="6"/>
      <c r="HC258" s="6"/>
      <c r="HD258" s="6"/>
      <c r="HE258" s="6"/>
      <c r="HF258" s="6"/>
      <c r="HG258" s="5"/>
      <c r="HH258" s="5"/>
      <c r="HI258" s="5"/>
      <c r="HJ258" s="5"/>
      <c r="HK258" s="5"/>
      <c r="HL258" s="5"/>
      <c r="HM258" s="17"/>
      <c r="HN258" s="17"/>
      <c r="HO258" s="17"/>
      <c r="HP258" s="17"/>
      <c r="HQ258" s="17"/>
      <c r="HR258" s="17"/>
      <c r="HS258" s="4"/>
      <c r="HT258" s="4"/>
      <c r="HU258" s="4"/>
      <c r="HV258" s="4"/>
      <c r="HW258" s="4"/>
      <c r="HX258" s="4"/>
      <c r="HY258" s="18"/>
    </row>
    <row r="259" spans="207:233" x14ac:dyDescent="0.25">
      <c r="GY259" s="2"/>
      <c r="GZ259" s="6"/>
      <c r="HA259" s="6"/>
      <c r="HB259" s="6"/>
      <c r="HC259" s="6"/>
      <c r="HD259" s="6"/>
      <c r="HE259" s="6"/>
      <c r="HF259" s="6"/>
      <c r="HG259" s="5"/>
      <c r="HH259" s="5"/>
      <c r="HI259" s="5"/>
      <c r="HJ259" s="5"/>
      <c r="HK259" s="5"/>
      <c r="HL259" s="5"/>
      <c r="HM259" s="17"/>
      <c r="HN259" s="17"/>
      <c r="HO259" s="17"/>
      <c r="HP259" s="17"/>
      <c r="HQ259" s="17"/>
      <c r="HR259" s="17"/>
      <c r="HS259" s="4"/>
      <c r="HT259" s="4"/>
      <c r="HU259" s="4"/>
      <c r="HV259" s="4"/>
      <c r="HW259" s="4"/>
      <c r="HX259" s="4"/>
      <c r="HY259" s="18"/>
    </row>
    <row r="260" spans="207:233" x14ac:dyDescent="0.25">
      <c r="GY260" s="2"/>
      <c r="HJ260" s="5"/>
      <c r="HK260" s="5"/>
      <c r="HL260" s="5"/>
      <c r="HM260" s="3"/>
      <c r="HN260" s="3"/>
      <c r="HO260" s="3"/>
      <c r="HP260" s="3"/>
      <c r="HQ260" s="3"/>
      <c r="HR260" s="3"/>
      <c r="HS260" s="4"/>
      <c r="HT260" s="4"/>
      <c r="HU260" s="4"/>
      <c r="HV260" s="4"/>
      <c r="HW260" s="4"/>
      <c r="HX260" s="4"/>
    </row>
    <row r="261" spans="207:233" x14ac:dyDescent="0.25">
      <c r="GY261" s="2"/>
      <c r="HJ261" s="5"/>
      <c r="HK261" s="5"/>
      <c r="HL261" s="5"/>
      <c r="HM261" s="3"/>
      <c r="HN261" s="3"/>
      <c r="HO261" s="3"/>
      <c r="HP261" s="3"/>
      <c r="HQ261" s="3"/>
      <c r="HR261" s="3"/>
      <c r="HS261" s="4"/>
      <c r="HT261" s="4"/>
      <c r="HU261" s="4"/>
      <c r="HV261" s="4"/>
      <c r="HW261" s="4"/>
      <c r="HX261" s="4"/>
    </row>
    <row r="262" spans="207:233" x14ac:dyDescent="0.25">
      <c r="GY262" s="2"/>
      <c r="HJ262" s="5"/>
      <c r="HK262" s="5"/>
      <c r="HL262" s="5"/>
      <c r="HM262" s="3"/>
      <c r="HN262" s="3"/>
      <c r="HO262" s="3"/>
      <c r="HP262" s="3"/>
      <c r="HQ262" s="3"/>
      <c r="HR262" s="3"/>
      <c r="HS262" s="4"/>
      <c r="HT262" s="4"/>
      <c r="HU262" s="4"/>
      <c r="HV262" s="4"/>
      <c r="HW262" s="4"/>
      <c r="HX262" s="4"/>
    </row>
    <row r="263" spans="207:233" x14ac:dyDescent="0.25">
      <c r="GY263" s="2"/>
      <c r="HJ263" s="5"/>
      <c r="HK263" s="5"/>
      <c r="HL263" s="5"/>
      <c r="HM263" s="3"/>
      <c r="HN263" s="3"/>
      <c r="HO263" s="3"/>
      <c r="HP263" s="3"/>
      <c r="HQ263" s="3"/>
      <c r="HR263" s="3"/>
      <c r="HS263" s="4"/>
      <c r="HT263" s="4"/>
      <c r="HU263" s="4"/>
      <c r="HV263" s="4"/>
      <c r="HW263" s="4"/>
      <c r="HX263" s="4"/>
    </row>
    <row r="264" spans="207:233" x14ac:dyDescent="0.25">
      <c r="GY264" s="2"/>
      <c r="HJ264" s="5"/>
      <c r="HK264" s="5"/>
      <c r="HL264" s="5"/>
      <c r="HM264" s="3"/>
      <c r="HN264" s="3"/>
      <c r="HO264" s="3"/>
      <c r="HP264" s="3"/>
      <c r="HQ264" s="3"/>
      <c r="HR264" s="3"/>
      <c r="HS264" s="4"/>
      <c r="HT264" s="4"/>
      <c r="HU264" s="4"/>
      <c r="HV264" s="4"/>
      <c r="HW264" s="4"/>
      <c r="HX264" s="4"/>
    </row>
    <row r="265" spans="207:233" x14ac:dyDescent="0.25">
      <c r="GY265" s="2"/>
      <c r="HJ265" s="5"/>
      <c r="HK265" s="5"/>
      <c r="HL265" s="5"/>
      <c r="HM265" s="3"/>
      <c r="HN265" s="3"/>
      <c r="HO265" s="3"/>
      <c r="HP265" s="3"/>
      <c r="HQ265" s="3"/>
      <c r="HR265" s="3"/>
      <c r="HS265" s="4"/>
      <c r="HT265" s="4"/>
      <c r="HU265" s="4"/>
      <c r="HV265" s="4"/>
      <c r="HW265" s="4"/>
      <c r="HX265" s="4"/>
    </row>
    <row r="266" spans="207:233" x14ac:dyDescent="0.25">
      <c r="GY266" s="2"/>
      <c r="HJ266" s="5"/>
      <c r="HK266" s="5"/>
      <c r="HL266" s="5"/>
      <c r="HM266" s="3"/>
      <c r="HN266" s="3"/>
      <c r="HO266" s="3"/>
      <c r="HP266" s="3"/>
      <c r="HQ266" s="3"/>
      <c r="HR266" s="3"/>
      <c r="HS266" s="4"/>
      <c r="HT266" s="4"/>
      <c r="HU266" s="4"/>
      <c r="HV266" s="4"/>
      <c r="HW266" s="4"/>
      <c r="HX266" s="4"/>
    </row>
    <row r="267" spans="207:233" x14ac:dyDescent="0.25">
      <c r="GY267" s="2"/>
      <c r="HJ267" s="5"/>
      <c r="HK267" s="5"/>
      <c r="HL267" s="5"/>
      <c r="HM267" s="3"/>
      <c r="HN267" s="3"/>
      <c r="HO267" s="3"/>
      <c r="HP267" s="3"/>
      <c r="HQ267" s="3"/>
      <c r="HR267" s="3"/>
      <c r="HS267" s="4"/>
      <c r="HT267" s="4"/>
      <c r="HU267" s="4"/>
      <c r="HV267" s="4"/>
      <c r="HW267" s="4"/>
      <c r="HX267" s="4"/>
    </row>
    <row r="268" spans="207:233" x14ac:dyDescent="0.25">
      <c r="GY268" s="2"/>
      <c r="HJ268" s="5"/>
      <c r="HK268" s="5"/>
      <c r="HL268" s="5"/>
      <c r="HM268" s="3"/>
      <c r="HN268" s="3"/>
      <c r="HO268" s="3"/>
      <c r="HP268" s="3"/>
      <c r="HQ268" s="3"/>
      <c r="HR268" s="3"/>
      <c r="HS268" s="4"/>
      <c r="HT268" s="4"/>
      <c r="HU268" s="4"/>
      <c r="HV268" s="4"/>
      <c r="HW268" s="4"/>
      <c r="HX268" s="4"/>
    </row>
    <row r="269" spans="207:233" x14ac:dyDescent="0.25">
      <c r="GY269" s="2"/>
      <c r="HJ269" s="5"/>
      <c r="HK269" s="5"/>
      <c r="HL269" s="5"/>
      <c r="HM269" s="3"/>
      <c r="HN269" s="3"/>
      <c r="HO269" s="3"/>
      <c r="HP269" s="3"/>
      <c r="HQ269" s="3"/>
      <c r="HR269" s="3"/>
      <c r="HS269" s="4"/>
      <c r="HT269" s="4"/>
      <c r="HU269" s="4"/>
      <c r="HV269" s="4"/>
      <c r="HW269" s="4"/>
      <c r="HX269" s="4"/>
    </row>
    <row r="270" spans="207:233" x14ac:dyDescent="0.25">
      <c r="GY270" s="2"/>
      <c r="HJ270" s="5"/>
      <c r="HK270" s="5"/>
      <c r="HL270" s="5"/>
      <c r="HM270" s="3"/>
      <c r="HN270" s="3"/>
      <c r="HO270" s="3"/>
      <c r="HP270" s="3"/>
      <c r="HQ270" s="3"/>
      <c r="HR270" s="3"/>
      <c r="HS270" s="4"/>
      <c r="HT270" s="4"/>
      <c r="HU270" s="4"/>
      <c r="HV270" s="4"/>
      <c r="HW270" s="4"/>
      <c r="HX270" s="4"/>
    </row>
    <row r="271" spans="207:233" x14ac:dyDescent="0.25">
      <c r="GY271" s="2"/>
      <c r="HJ271" s="5"/>
      <c r="HK271" s="5"/>
      <c r="HL271" s="5"/>
      <c r="HM271" s="3"/>
      <c r="HN271" s="3"/>
      <c r="HO271" s="3"/>
      <c r="HP271" s="3"/>
      <c r="HQ271" s="3"/>
      <c r="HR271" s="3"/>
      <c r="HS271" s="4"/>
      <c r="HT271" s="4"/>
      <c r="HU271" s="4"/>
      <c r="HV271" s="4"/>
      <c r="HW271" s="4"/>
      <c r="HX271" s="4"/>
    </row>
    <row r="272" spans="207:233" x14ac:dyDescent="0.25">
      <c r="GY272" s="2"/>
      <c r="HJ272" s="5"/>
      <c r="HK272" s="5"/>
      <c r="HL272" s="5"/>
      <c r="HM272" s="3"/>
      <c r="HN272" s="3"/>
      <c r="HO272" s="3"/>
      <c r="HP272" s="3"/>
      <c r="HQ272" s="3"/>
      <c r="HR272" s="3"/>
      <c r="HS272" s="4"/>
      <c r="HT272" s="4"/>
      <c r="HU272" s="4"/>
      <c r="HV272" s="4"/>
      <c r="HW272" s="4"/>
      <c r="HX272" s="4"/>
    </row>
    <row r="273" spans="207:232" x14ac:dyDescent="0.25">
      <c r="GY273" s="2"/>
      <c r="HJ273" s="5"/>
      <c r="HK273" s="5"/>
      <c r="HL273" s="5"/>
      <c r="HM273" s="3"/>
      <c r="HN273" s="3"/>
      <c r="HO273" s="3"/>
      <c r="HP273" s="3"/>
      <c r="HQ273" s="3"/>
      <c r="HR273" s="3"/>
      <c r="HS273" s="4"/>
      <c r="HT273" s="4"/>
      <c r="HU273" s="4"/>
      <c r="HV273" s="4"/>
      <c r="HW273" s="4"/>
      <c r="HX273" s="4"/>
    </row>
    <row r="274" spans="207:232" x14ac:dyDescent="0.25">
      <c r="GY274" s="2"/>
      <c r="HJ274" s="5"/>
      <c r="HK274" s="5"/>
      <c r="HL274" s="5"/>
      <c r="HM274" s="3"/>
      <c r="HN274" s="3"/>
      <c r="HO274" s="3"/>
      <c r="HP274" s="3"/>
      <c r="HQ274" s="3"/>
      <c r="HR274" s="3"/>
      <c r="HS274" s="4"/>
      <c r="HT274" s="4"/>
      <c r="HU274" s="4"/>
      <c r="HV274" s="4"/>
      <c r="HW274" s="4"/>
      <c r="HX274" s="4"/>
    </row>
    <row r="275" spans="207:232" x14ac:dyDescent="0.25">
      <c r="GY275" s="2"/>
      <c r="HJ275" s="5"/>
      <c r="HK275" s="5"/>
      <c r="HL275" s="5"/>
      <c r="HM275" s="3"/>
      <c r="HN275" s="3"/>
      <c r="HO275" s="3"/>
      <c r="HP275" s="3"/>
      <c r="HQ275" s="3"/>
      <c r="HR275" s="3"/>
      <c r="HS275" s="4"/>
      <c r="HT275" s="4"/>
      <c r="HU275" s="4"/>
      <c r="HV275" s="4"/>
      <c r="HW275" s="4"/>
      <c r="HX275" s="4"/>
    </row>
    <row r="276" spans="207:232" x14ac:dyDescent="0.25">
      <c r="GY276" s="2"/>
      <c r="HJ276" s="5"/>
      <c r="HK276" s="5"/>
      <c r="HL276" s="5"/>
      <c r="HM276" s="3"/>
      <c r="HN276" s="3"/>
      <c r="HO276" s="3"/>
      <c r="HP276" s="3"/>
      <c r="HQ276" s="3"/>
      <c r="HR276" s="3"/>
      <c r="HS276" s="4"/>
      <c r="HT276" s="4"/>
      <c r="HU276" s="4"/>
      <c r="HV276" s="4"/>
      <c r="HW276" s="4"/>
      <c r="HX276" s="4"/>
    </row>
    <row r="277" spans="207:232" x14ac:dyDescent="0.25">
      <c r="GY277" s="2"/>
      <c r="HJ277" s="5"/>
      <c r="HK277" s="5"/>
      <c r="HL277" s="5"/>
      <c r="HM277" s="3"/>
      <c r="HN277" s="3"/>
      <c r="HO277" s="3"/>
      <c r="HP277" s="3"/>
      <c r="HQ277" s="3"/>
      <c r="HR277" s="3"/>
      <c r="HS277" s="4"/>
      <c r="HT277" s="4"/>
      <c r="HU277" s="4"/>
      <c r="HV277" s="4"/>
      <c r="HW277" s="4"/>
      <c r="HX277" s="4"/>
    </row>
    <row r="278" spans="207:232" x14ac:dyDescent="0.25">
      <c r="GY278" s="2"/>
      <c r="HJ278" s="5"/>
      <c r="HK278" s="5"/>
      <c r="HL278" s="5"/>
      <c r="HM278" s="3"/>
      <c r="HN278" s="3"/>
      <c r="HO278" s="3"/>
      <c r="HP278" s="3"/>
      <c r="HQ278" s="3"/>
      <c r="HR278" s="3"/>
      <c r="HS278" s="4"/>
      <c r="HT278" s="4"/>
      <c r="HU278" s="4"/>
      <c r="HV278" s="4"/>
      <c r="HW278" s="4"/>
      <c r="HX278" s="4"/>
    </row>
    <row r="279" spans="207:232" x14ac:dyDescent="0.25">
      <c r="GY279" s="2"/>
      <c r="HJ279" s="5"/>
      <c r="HK279" s="5"/>
      <c r="HL279" s="5"/>
      <c r="HM279" s="3"/>
      <c r="HN279" s="3"/>
      <c r="HO279" s="3"/>
      <c r="HP279" s="3"/>
      <c r="HQ279" s="3"/>
      <c r="HR279" s="3"/>
      <c r="HS279" s="4"/>
      <c r="HT279" s="4"/>
      <c r="HU279" s="4"/>
      <c r="HV279" s="4"/>
      <c r="HW279" s="4"/>
      <c r="HX279" s="4"/>
    </row>
    <row r="280" spans="207:232" x14ac:dyDescent="0.25">
      <c r="GY280" s="2"/>
      <c r="HJ280" s="5"/>
      <c r="HK280" s="5"/>
      <c r="HL280" s="5"/>
      <c r="HM280" s="3"/>
      <c r="HN280" s="3"/>
      <c r="HO280" s="3"/>
      <c r="HP280" s="3"/>
      <c r="HQ280" s="3"/>
      <c r="HR280" s="3"/>
      <c r="HS280" s="4"/>
      <c r="HT280" s="4"/>
      <c r="HU280" s="4"/>
      <c r="HV280" s="4"/>
      <c r="HW280" s="4"/>
      <c r="HX280" s="4"/>
    </row>
    <row r="281" spans="207:232" x14ac:dyDescent="0.25">
      <c r="GY281" s="2"/>
      <c r="HJ281" s="5"/>
      <c r="HK281" s="5"/>
      <c r="HL281" s="5"/>
      <c r="HM281" s="3"/>
      <c r="HN281" s="3"/>
      <c r="HO281" s="3"/>
      <c r="HP281" s="3"/>
      <c r="HQ281" s="3"/>
      <c r="HR281" s="3"/>
      <c r="HS281" s="4"/>
      <c r="HT281" s="4"/>
      <c r="HU281" s="4"/>
      <c r="HV281" s="4"/>
      <c r="HW281" s="4"/>
      <c r="HX281" s="4"/>
    </row>
    <row r="282" spans="207:232" x14ac:dyDescent="0.25">
      <c r="GY282" s="2"/>
      <c r="HJ282" s="5"/>
      <c r="HK282" s="5"/>
      <c r="HL282" s="5"/>
      <c r="HM282" s="3"/>
      <c r="HN282" s="3"/>
      <c r="HO282" s="3"/>
      <c r="HP282" s="3"/>
      <c r="HQ282" s="3"/>
      <c r="HR282" s="3"/>
      <c r="HS282" s="4"/>
      <c r="HT282" s="4"/>
      <c r="HU282" s="4"/>
      <c r="HV282" s="4"/>
      <c r="HW282" s="4"/>
      <c r="HX282" s="4"/>
    </row>
    <row r="283" spans="207:232" x14ac:dyDescent="0.25">
      <c r="GY283" s="2"/>
      <c r="HJ283" s="5"/>
      <c r="HK283" s="5"/>
      <c r="HL283" s="5"/>
      <c r="HM283" s="3"/>
      <c r="HN283" s="3"/>
      <c r="HO283" s="3"/>
      <c r="HP283" s="3"/>
      <c r="HQ283" s="3"/>
      <c r="HR283" s="3"/>
      <c r="HS283" s="4"/>
      <c r="HT283" s="4"/>
      <c r="HU283" s="4"/>
      <c r="HV283" s="4"/>
      <c r="HW283" s="4"/>
      <c r="HX283" s="4"/>
    </row>
    <row r="284" spans="207:232" x14ac:dyDescent="0.25">
      <c r="GY284" s="2"/>
      <c r="HJ284" s="5"/>
      <c r="HK284" s="5"/>
      <c r="HL284" s="5"/>
      <c r="HM284" s="3"/>
      <c r="HN284" s="3"/>
      <c r="HO284" s="3"/>
      <c r="HP284" s="3"/>
      <c r="HQ284" s="3"/>
      <c r="HR284" s="3"/>
      <c r="HS284" s="4"/>
      <c r="HT284" s="4"/>
      <c r="HU284" s="4"/>
      <c r="HV284" s="4"/>
      <c r="HW284" s="4"/>
      <c r="HX284" s="4"/>
    </row>
    <row r="285" spans="207:232" x14ac:dyDescent="0.25">
      <c r="GY285" s="2"/>
      <c r="HJ285" s="5"/>
      <c r="HK285" s="5"/>
      <c r="HL285" s="5"/>
      <c r="HM285" s="3"/>
      <c r="HN285" s="3"/>
      <c r="HO285" s="3"/>
      <c r="HP285" s="3"/>
      <c r="HQ285" s="3"/>
      <c r="HR285" s="3"/>
      <c r="HS285" s="4"/>
      <c r="HT285" s="4"/>
      <c r="HU285" s="4"/>
      <c r="HV285" s="4"/>
      <c r="HW285" s="4"/>
      <c r="HX285" s="4"/>
    </row>
    <row r="286" spans="207:232" x14ac:dyDescent="0.25">
      <c r="GY286" s="2"/>
      <c r="HJ286" s="5"/>
      <c r="HK286" s="5"/>
      <c r="HL286" s="5"/>
      <c r="HM286" s="3"/>
      <c r="HN286" s="3"/>
      <c r="HO286" s="3"/>
      <c r="HP286" s="3"/>
      <c r="HQ286" s="3"/>
      <c r="HR286" s="3"/>
      <c r="HS286" s="4"/>
      <c r="HT286" s="4"/>
      <c r="HU286" s="4"/>
      <c r="HV286" s="4"/>
      <c r="HW286" s="4"/>
      <c r="HX286" s="4"/>
    </row>
    <row r="287" spans="207:232" x14ac:dyDescent="0.25">
      <c r="GY287" s="2"/>
      <c r="HJ287" s="5"/>
      <c r="HK287" s="5"/>
      <c r="HL287" s="5"/>
      <c r="HM287" s="3"/>
      <c r="HN287" s="3"/>
      <c r="HO287" s="3"/>
      <c r="HP287" s="3"/>
      <c r="HQ287" s="3"/>
      <c r="HR287" s="3"/>
      <c r="HS287" s="4"/>
      <c r="HT287" s="4"/>
      <c r="HU287" s="4"/>
      <c r="HV287" s="4"/>
      <c r="HW287" s="4"/>
      <c r="HX287" s="4"/>
    </row>
    <row r="288" spans="207:232" x14ac:dyDescent="0.25">
      <c r="GY288" s="2"/>
      <c r="HJ288" s="5"/>
      <c r="HK288" s="5"/>
      <c r="HL288" s="5"/>
      <c r="HM288" s="3"/>
      <c r="HN288" s="3"/>
      <c r="HO288" s="3"/>
      <c r="HP288" s="3"/>
      <c r="HQ288" s="3"/>
      <c r="HR288" s="3"/>
      <c r="HS288" s="4"/>
      <c r="HT288" s="4"/>
      <c r="HU288" s="4"/>
      <c r="HV288" s="4"/>
      <c r="HW288" s="4"/>
      <c r="HX288" s="4"/>
    </row>
    <row r="289" spans="207:232" x14ac:dyDescent="0.25">
      <c r="GY289" s="2"/>
      <c r="HJ289" s="5"/>
      <c r="HK289" s="5"/>
      <c r="HL289" s="5"/>
      <c r="HM289" s="3"/>
      <c r="HN289" s="3"/>
      <c r="HO289" s="3"/>
      <c r="HP289" s="3"/>
      <c r="HQ289" s="3"/>
      <c r="HR289" s="3"/>
      <c r="HS289" s="4"/>
      <c r="HT289" s="4"/>
      <c r="HU289" s="4"/>
      <c r="HV289" s="4"/>
      <c r="HW289" s="4"/>
      <c r="HX289" s="4"/>
    </row>
    <row r="290" spans="207:232" x14ac:dyDescent="0.25">
      <c r="GY290" s="2"/>
      <c r="HJ290" s="5"/>
      <c r="HK290" s="5"/>
      <c r="HL290" s="5"/>
      <c r="HM290" s="3"/>
      <c r="HN290" s="3"/>
      <c r="HO290" s="3"/>
      <c r="HP290" s="3"/>
      <c r="HQ290" s="3"/>
      <c r="HR290" s="3"/>
      <c r="HS290" s="4"/>
      <c r="HT290" s="4"/>
      <c r="HU290" s="4"/>
      <c r="HV290" s="4"/>
      <c r="HW290" s="4"/>
      <c r="HX290" s="4"/>
    </row>
    <row r="291" spans="207:232" x14ac:dyDescent="0.25">
      <c r="GY291" s="2"/>
      <c r="HJ291" s="5"/>
      <c r="HK291" s="5"/>
      <c r="HL291" s="5"/>
      <c r="HM291" s="3"/>
      <c r="HN291" s="3"/>
      <c r="HO291" s="3"/>
      <c r="HP291" s="3"/>
      <c r="HQ291" s="3"/>
      <c r="HR291" s="3"/>
      <c r="HS291" s="4"/>
      <c r="HT291" s="4"/>
      <c r="HU291" s="4"/>
      <c r="HV291" s="4"/>
      <c r="HW291" s="4"/>
      <c r="HX291" s="4"/>
    </row>
    <row r="292" spans="207:232" x14ac:dyDescent="0.25">
      <c r="GY292" s="2"/>
      <c r="HJ292" s="5"/>
      <c r="HK292" s="5"/>
      <c r="HL292" s="5"/>
      <c r="HM292" s="3"/>
      <c r="HN292" s="3"/>
      <c r="HO292" s="3"/>
      <c r="HP292" s="3"/>
      <c r="HQ292" s="3"/>
      <c r="HR292" s="3"/>
      <c r="HS292" s="4"/>
      <c r="HT292" s="4"/>
      <c r="HU292" s="4"/>
      <c r="HV292" s="4"/>
      <c r="HW292" s="4"/>
      <c r="HX292" s="4"/>
    </row>
    <row r="293" spans="207:232" x14ac:dyDescent="0.25">
      <c r="GY293" s="2"/>
      <c r="HJ293" s="5"/>
      <c r="HK293" s="5"/>
      <c r="HL293" s="5"/>
      <c r="HM293" s="3"/>
      <c r="HN293" s="3"/>
      <c r="HO293" s="3"/>
      <c r="HP293" s="3"/>
      <c r="HQ293" s="3"/>
      <c r="HR293" s="3"/>
      <c r="HS293" s="4"/>
      <c r="HT293" s="4"/>
      <c r="HU293" s="4"/>
      <c r="HV293" s="4"/>
      <c r="HW293" s="4"/>
      <c r="HX293" s="4"/>
    </row>
    <row r="294" spans="207:232" x14ac:dyDescent="0.25">
      <c r="GY294" s="2"/>
      <c r="HJ294" s="5"/>
      <c r="HK294" s="5"/>
      <c r="HL294" s="5"/>
      <c r="HM294" s="3"/>
      <c r="HN294" s="3"/>
      <c r="HO294" s="3"/>
      <c r="HP294" s="3"/>
      <c r="HQ294" s="3"/>
      <c r="HR294" s="3"/>
      <c r="HS294" s="4"/>
      <c r="HT294" s="4"/>
      <c r="HU294" s="4"/>
      <c r="HV294" s="4"/>
      <c r="HW294" s="4"/>
      <c r="HX294" s="4"/>
    </row>
    <row r="295" spans="207:232" x14ac:dyDescent="0.25">
      <c r="GY295" s="2"/>
      <c r="HJ295" s="5"/>
      <c r="HK295" s="5"/>
      <c r="HL295" s="5"/>
      <c r="HM295" s="3"/>
      <c r="HN295" s="3"/>
      <c r="HO295" s="3"/>
      <c r="HP295" s="3"/>
      <c r="HQ295" s="3"/>
      <c r="HR295" s="3"/>
      <c r="HS295" s="4"/>
      <c r="HT295" s="4"/>
      <c r="HU295" s="4"/>
      <c r="HV295" s="4"/>
      <c r="HW295" s="4"/>
      <c r="HX295" s="4"/>
    </row>
    <row r="296" spans="207:232" x14ac:dyDescent="0.25">
      <c r="GY296" s="2"/>
      <c r="HJ296" s="5"/>
      <c r="HK296" s="5"/>
      <c r="HL296" s="5"/>
      <c r="HM296" s="3"/>
      <c r="HN296" s="3"/>
      <c r="HO296" s="3"/>
      <c r="HP296" s="3"/>
      <c r="HQ296" s="3"/>
      <c r="HR296" s="3"/>
      <c r="HS296" s="4"/>
      <c r="HT296" s="4"/>
      <c r="HU296" s="4"/>
      <c r="HV296" s="4"/>
      <c r="HW296" s="4"/>
      <c r="HX296" s="4"/>
    </row>
    <row r="297" spans="207:232" x14ac:dyDescent="0.25">
      <c r="GY297" s="2"/>
      <c r="HJ297" s="5"/>
      <c r="HK297" s="5"/>
      <c r="HL297" s="5"/>
      <c r="HM297" s="3"/>
      <c r="HN297" s="3"/>
      <c r="HO297" s="3"/>
      <c r="HP297" s="3"/>
      <c r="HQ297" s="3"/>
      <c r="HR297" s="3"/>
      <c r="HS297" s="4"/>
      <c r="HT297" s="4"/>
      <c r="HU297" s="4"/>
      <c r="HV297" s="4"/>
      <c r="HW297" s="4"/>
      <c r="HX297" s="4"/>
    </row>
    <row r="298" spans="207:232" x14ac:dyDescent="0.25">
      <c r="GY298" s="2"/>
      <c r="HJ298" s="5"/>
      <c r="HK298" s="5"/>
      <c r="HL298" s="5"/>
      <c r="HM298" s="3"/>
      <c r="HN298" s="3"/>
      <c r="HO298" s="3"/>
      <c r="HP298" s="3"/>
      <c r="HQ298" s="3"/>
      <c r="HR298" s="3"/>
      <c r="HS298" s="4"/>
      <c r="HT298" s="4"/>
      <c r="HU298" s="4"/>
      <c r="HV298" s="4"/>
      <c r="HW298" s="4"/>
      <c r="HX298" s="4"/>
    </row>
    <row r="299" spans="207:232" x14ac:dyDescent="0.25">
      <c r="GY299" s="2"/>
      <c r="HJ299" s="5"/>
      <c r="HK299" s="5"/>
      <c r="HL299" s="5"/>
      <c r="HM299" s="3"/>
      <c r="HN299" s="3"/>
      <c r="HO299" s="3"/>
      <c r="HP299" s="3"/>
      <c r="HQ299" s="3"/>
      <c r="HR299" s="3"/>
      <c r="HS299" s="4"/>
      <c r="HT299" s="4"/>
      <c r="HU299" s="4"/>
      <c r="HV299" s="4"/>
      <c r="HW299" s="4"/>
      <c r="HX299" s="4"/>
    </row>
    <row r="300" spans="207:232" x14ac:dyDescent="0.25">
      <c r="GY300" s="2"/>
      <c r="HJ300" s="5"/>
      <c r="HK300" s="5"/>
      <c r="HL300" s="5"/>
      <c r="HM300" s="3"/>
      <c r="HN300" s="3"/>
      <c r="HO300" s="3"/>
      <c r="HP300" s="3"/>
      <c r="HQ300" s="3"/>
      <c r="HR300" s="3"/>
      <c r="HS300" s="4"/>
      <c r="HT300" s="4"/>
      <c r="HU300" s="4"/>
      <c r="HV300" s="4"/>
      <c r="HW300" s="4"/>
      <c r="HX300" s="4"/>
    </row>
    <row r="301" spans="207:232" x14ac:dyDescent="0.25">
      <c r="GY301" s="2"/>
      <c r="HJ301" s="5"/>
      <c r="HK301" s="5"/>
      <c r="HL301" s="5"/>
      <c r="HM301" s="3"/>
      <c r="HN301" s="3"/>
      <c r="HO301" s="3"/>
      <c r="HP301" s="3"/>
      <c r="HQ301" s="3"/>
      <c r="HR301" s="3"/>
      <c r="HS301" s="4"/>
      <c r="HT301" s="4"/>
      <c r="HU301" s="4"/>
      <c r="HV301" s="4"/>
      <c r="HW301" s="4"/>
      <c r="HX301" s="4"/>
    </row>
    <row r="302" spans="207:232" x14ac:dyDescent="0.25">
      <c r="GY302" s="2"/>
      <c r="HJ302" s="5"/>
      <c r="HK302" s="5"/>
      <c r="HL302" s="5"/>
      <c r="HM302" s="3"/>
      <c r="HN302" s="3"/>
      <c r="HO302" s="3"/>
      <c r="HP302" s="3"/>
      <c r="HQ302" s="3"/>
      <c r="HR302" s="3"/>
      <c r="HS302" s="4"/>
      <c r="HT302" s="4"/>
      <c r="HU302" s="4"/>
      <c r="HV302" s="4"/>
      <c r="HW302" s="4"/>
      <c r="HX302" s="4"/>
    </row>
    <row r="303" spans="207:232" x14ac:dyDescent="0.25">
      <c r="GY303" s="2"/>
      <c r="HJ303" s="5"/>
      <c r="HK303" s="5"/>
      <c r="HL303" s="5"/>
      <c r="HM303" s="3"/>
      <c r="HN303" s="3"/>
      <c r="HO303" s="3"/>
      <c r="HP303" s="3"/>
      <c r="HQ303" s="3"/>
      <c r="HR303" s="3"/>
      <c r="HS303" s="4"/>
      <c r="HT303" s="4"/>
      <c r="HU303" s="4"/>
      <c r="HV303" s="4"/>
      <c r="HW303" s="4"/>
      <c r="HX303" s="4"/>
    </row>
    <row r="304" spans="207:232" x14ac:dyDescent="0.25">
      <c r="GY304" s="2"/>
      <c r="HJ304" s="5"/>
      <c r="HK304" s="5"/>
      <c r="HL304" s="5"/>
      <c r="HM304" s="3"/>
      <c r="HN304" s="3"/>
      <c r="HO304" s="3"/>
      <c r="HP304" s="3"/>
      <c r="HQ304" s="3"/>
      <c r="HR304" s="3"/>
      <c r="HS304" s="4"/>
      <c r="HT304" s="4"/>
      <c r="HU304" s="4"/>
      <c r="HV304" s="4"/>
      <c r="HW304" s="4"/>
      <c r="HX304" s="4"/>
    </row>
    <row r="305" spans="207:232" x14ac:dyDescent="0.25">
      <c r="GY305" s="2"/>
      <c r="HJ305" s="5"/>
      <c r="HK305" s="5"/>
      <c r="HL305" s="5"/>
      <c r="HM305" s="3"/>
      <c r="HN305" s="3"/>
      <c r="HO305" s="3"/>
      <c r="HP305" s="3"/>
      <c r="HQ305" s="3"/>
      <c r="HR305" s="3"/>
      <c r="HS305" s="4"/>
      <c r="HT305" s="4"/>
      <c r="HU305" s="4"/>
      <c r="HV305" s="4"/>
      <c r="HW305" s="4"/>
      <c r="HX305" s="4"/>
    </row>
    <row r="306" spans="207:232" x14ac:dyDescent="0.25">
      <c r="GY306" s="2"/>
      <c r="HJ306" s="5"/>
      <c r="HK306" s="5"/>
      <c r="HL306" s="5"/>
      <c r="HM306" s="3"/>
      <c r="HN306" s="3"/>
      <c r="HO306" s="3"/>
      <c r="HP306" s="3"/>
      <c r="HQ306" s="3"/>
      <c r="HR306" s="3"/>
      <c r="HS306" s="4"/>
      <c r="HT306" s="4"/>
      <c r="HU306" s="4"/>
      <c r="HV306" s="4"/>
      <c r="HW306" s="4"/>
      <c r="HX306" s="4"/>
    </row>
    <row r="307" spans="207:232" x14ac:dyDescent="0.25">
      <c r="GY307" s="2"/>
      <c r="HJ307" s="5"/>
      <c r="HK307" s="5"/>
      <c r="HL307" s="5"/>
      <c r="HM307" s="3"/>
      <c r="HN307" s="3"/>
      <c r="HO307" s="3"/>
      <c r="HP307" s="3"/>
      <c r="HQ307" s="3"/>
      <c r="HR307" s="3"/>
      <c r="HS307" s="4"/>
      <c r="HT307" s="4"/>
      <c r="HU307" s="4"/>
      <c r="HV307" s="4"/>
      <c r="HW307" s="4"/>
      <c r="HX307" s="4"/>
    </row>
    <row r="308" spans="207:232" x14ac:dyDescent="0.25">
      <c r="GY308" s="2"/>
      <c r="HJ308" s="5"/>
      <c r="HK308" s="5"/>
      <c r="HL308" s="5"/>
      <c r="HM308" s="3"/>
      <c r="HN308" s="3"/>
      <c r="HO308" s="3"/>
      <c r="HP308" s="3"/>
      <c r="HQ308" s="3"/>
      <c r="HR308" s="3"/>
      <c r="HS308" s="4"/>
      <c r="HT308" s="4"/>
      <c r="HU308" s="4"/>
      <c r="HV308" s="4"/>
      <c r="HW308" s="4"/>
      <c r="HX308" s="4"/>
    </row>
    <row r="309" spans="207:232" x14ac:dyDescent="0.25">
      <c r="GY309" s="2"/>
      <c r="HJ309" s="5"/>
      <c r="HK309" s="5"/>
      <c r="HL309" s="5"/>
      <c r="HM309" s="3"/>
      <c r="HN309" s="3"/>
      <c r="HO309" s="3"/>
      <c r="HP309" s="3"/>
      <c r="HQ309" s="3"/>
      <c r="HR309" s="3"/>
      <c r="HS309" s="4"/>
      <c r="HT309" s="4"/>
      <c r="HU309" s="4"/>
      <c r="HV309" s="4"/>
      <c r="HW309" s="4"/>
      <c r="HX309" s="4"/>
    </row>
    <row r="310" spans="207:232" x14ac:dyDescent="0.25">
      <c r="GY310" s="2"/>
      <c r="HJ310" s="5"/>
      <c r="HK310" s="5"/>
      <c r="HL310" s="5"/>
      <c r="HM310" s="3"/>
      <c r="HN310" s="3"/>
      <c r="HO310" s="3"/>
      <c r="HP310" s="3"/>
      <c r="HQ310" s="3"/>
      <c r="HR310" s="3"/>
      <c r="HS310" s="4"/>
      <c r="HT310" s="4"/>
      <c r="HU310" s="4"/>
      <c r="HV310" s="4"/>
      <c r="HW310" s="4"/>
      <c r="HX310" s="4"/>
    </row>
    <row r="311" spans="207:232" x14ac:dyDescent="0.25">
      <c r="GY311" s="2"/>
      <c r="HJ311" s="5"/>
      <c r="HK311" s="5"/>
      <c r="HL311" s="5"/>
      <c r="HM311" s="3"/>
      <c r="HN311" s="3"/>
      <c r="HO311" s="3"/>
      <c r="HP311" s="3"/>
      <c r="HQ311" s="3"/>
      <c r="HR311" s="3"/>
      <c r="HS311" s="4"/>
      <c r="HT311" s="4"/>
      <c r="HU311" s="4"/>
      <c r="HV311" s="4"/>
      <c r="HW311" s="4"/>
      <c r="HX311" s="4"/>
    </row>
    <row r="312" spans="207:232" x14ac:dyDescent="0.25">
      <c r="GY312" s="2"/>
      <c r="HJ312" s="5"/>
      <c r="HK312" s="5"/>
      <c r="HL312" s="5"/>
      <c r="HM312" s="3"/>
      <c r="HN312" s="3"/>
      <c r="HO312" s="3"/>
      <c r="HP312" s="3"/>
      <c r="HQ312" s="3"/>
      <c r="HR312" s="3"/>
      <c r="HS312" s="4"/>
      <c r="HT312" s="4"/>
      <c r="HU312" s="4"/>
      <c r="HV312" s="4"/>
      <c r="HW312" s="4"/>
      <c r="HX312" s="4"/>
    </row>
    <row r="313" spans="207:232" x14ac:dyDescent="0.25">
      <c r="GY313" s="2"/>
      <c r="HJ313" s="5"/>
      <c r="HK313" s="5"/>
      <c r="HL313" s="5"/>
      <c r="HM313" s="3"/>
      <c r="HN313" s="3"/>
      <c r="HO313" s="3"/>
      <c r="HP313" s="3"/>
      <c r="HQ313" s="3"/>
      <c r="HR313" s="3"/>
      <c r="HS313" s="4"/>
      <c r="HT313" s="4"/>
      <c r="HU313" s="4"/>
      <c r="HV313" s="4"/>
      <c r="HW313" s="4"/>
      <c r="HX313" s="4"/>
    </row>
    <row r="314" spans="207:232" x14ac:dyDescent="0.25">
      <c r="GY314" s="2"/>
      <c r="HJ314" s="5"/>
      <c r="HK314" s="5"/>
      <c r="HL314" s="5"/>
      <c r="HM314" s="3"/>
      <c r="HN314" s="3"/>
      <c r="HO314" s="3"/>
      <c r="HP314" s="3"/>
      <c r="HQ314" s="3"/>
      <c r="HR314" s="3"/>
      <c r="HS314" s="4"/>
      <c r="HT314" s="4"/>
      <c r="HU314" s="4"/>
      <c r="HV314" s="4"/>
      <c r="HW314" s="4"/>
      <c r="HX314" s="4"/>
    </row>
    <row r="315" spans="207:232" x14ac:dyDescent="0.25">
      <c r="GY315" s="2"/>
      <c r="HJ315" s="5"/>
      <c r="HK315" s="5"/>
      <c r="HL315" s="5"/>
      <c r="HM315" s="3"/>
      <c r="HN315" s="3"/>
      <c r="HO315" s="3"/>
      <c r="HP315" s="3"/>
      <c r="HQ315" s="3"/>
      <c r="HR315" s="3"/>
      <c r="HS315" s="4"/>
      <c r="HT315" s="4"/>
      <c r="HU315" s="4"/>
      <c r="HV315" s="4"/>
      <c r="HW315" s="4"/>
      <c r="HX315" s="4"/>
    </row>
    <row r="316" spans="207:232" x14ac:dyDescent="0.25">
      <c r="GY316" s="2"/>
      <c r="HJ316" s="5"/>
      <c r="HK316" s="5"/>
      <c r="HL316" s="5"/>
      <c r="HM316" s="3"/>
      <c r="HN316" s="3"/>
      <c r="HO316" s="3"/>
      <c r="HP316" s="3"/>
      <c r="HQ316" s="3"/>
      <c r="HR316" s="3"/>
      <c r="HS316" s="4"/>
      <c r="HT316" s="4"/>
      <c r="HU316" s="4"/>
      <c r="HV316" s="4"/>
      <c r="HW316" s="4"/>
      <c r="HX316" s="4"/>
    </row>
    <row r="317" spans="207:232" x14ac:dyDescent="0.25">
      <c r="GY317" s="2"/>
      <c r="HJ317" s="5"/>
      <c r="HK317" s="5"/>
      <c r="HL317" s="5"/>
      <c r="HM317" s="3"/>
      <c r="HN317" s="3"/>
      <c r="HO317" s="3"/>
      <c r="HP317" s="3"/>
      <c r="HQ317" s="3"/>
      <c r="HR317" s="3"/>
      <c r="HS317" s="4"/>
      <c r="HT317" s="4"/>
      <c r="HU317" s="4"/>
      <c r="HV317" s="4"/>
      <c r="HW317" s="4"/>
      <c r="HX317" s="4"/>
    </row>
    <row r="318" spans="207:232" x14ac:dyDescent="0.25">
      <c r="GY318" s="2"/>
      <c r="HJ318" s="5"/>
      <c r="HK318" s="5"/>
      <c r="HL318" s="5"/>
      <c r="HM318" s="3"/>
      <c r="HN318" s="3"/>
      <c r="HO318" s="3"/>
      <c r="HP318" s="3"/>
      <c r="HQ318" s="3"/>
      <c r="HR318" s="3"/>
      <c r="HS318" s="4"/>
      <c r="HT318" s="4"/>
      <c r="HU318" s="4"/>
      <c r="HV318" s="4"/>
      <c r="HW318" s="4"/>
      <c r="HX318" s="4"/>
    </row>
    <row r="319" spans="207:232" x14ac:dyDescent="0.25">
      <c r="GY319" s="2"/>
      <c r="HJ319" s="5"/>
      <c r="HK319" s="5"/>
      <c r="HL319" s="5"/>
      <c r="HM319" s="3"/>
      <c r="HN319" s="3"/>
      <c r="HO319" s="3"/>
      <c r="HP319" s="3"/>
      <c r="HQ319" s="3"/>
      <c r="HR319" s="3"/>
      <c r="HS319" s="4"/>
      <c r="HT319" s="4"/>
      <c r="HU319" s="4"/>
      <c r="HV319" s="4"/>
      <c r="HW319" s="4"/>
      <c r="HX319" s="4"/>
    </row>
    <row r="320" spans="207:232" x14ac:dyDescent="0.25">
      <c r="GY320" s="2"/>
      <c r="HJ320" s="5"/>
      <c r="HK320" s="5"/>
      <c r="HL320" s="5"/>
      <c r="HM320" s="3"/>
      <c r="HN320" s="3"/>
      <c r="HO320" s="3"/>
      <c r="HP320" s="3"/>
      <c r="HQ320" s="3"/>
      <c r="HR320" s="3"/>
      <c r="HS320" s="4"/>
      <c r="HT320" s="4"/>
      <c r="HU320" s="4"/>
      <c r="HV320" s="4"/>
      <c r="HW320" s="4"/>
      <c r="HX320" s="4"/>
    </row>
    <row r="321" spans="207:232" x14ac:dyDescent="0.25">
      <c r="GY321" s="2"/>
      <c r="HJ321" s="5"/>
      <c r="HK321" s="5"/>
      <c r="HL321" s="5"/>
      <c r="HM321" s="3"/>
      <c r="HN321" s="3"/>
      <c r="HO321" s="3"/>
      <c r="HP321" s="3"/>
      <c r="HQ321" s="3"/>
      <c r="HR321" s="3"/>
      <c r="HS321" s="4"/>
      <c r="HT321" s="4"/>
      <c r="HU321" s="4"/>
      <c r="HV321" s="4"/>
      <c r="HW321" s="4"/>
      <c r="HX321" s="4"/>
    </row>
    <row r="322" spans="207:232" x14ac:dyDescent="0.25">
      <c r="GY322" s="2"/>
      <c r="HJ322" s="5"/>
      <c r="HK322" s="5"/>
      <c r="HL322" s="5"/>
      <c r="HM322" s="3"/>
      <c r="HN322" s="3"/>
      <c r="HO322" s="3"/>
      <c r="HP322" s="3"/>
      <c r="HQ322" s="3"/>
      <c r="HR322" s="3"/>
      <c r="HS322" s="4"/>
      <c r="HT322" s="4"/>
      <c r="HU322" s="4"/>
      <c r="HV322" s="4"/>
      <c r="HW322" s="4"/>
      <c r="HX322" s="4"/>
    </row>
    <row r="323" spans="207:232" x14ac:dyDescent="0.25">
      <c r="GY323" s="2"/>
      <c r="HJ323" s="5"/>
      <c r="HK323" s="5"/>
      <c r="HL323" s="5"/>
      <c r="HM323" s="3"/>
      <c r="HN323" s="3"/>
      <c r="HO323" s="3"/>
      <c r="HP323" s="3"/>
      <c r="HQ323" s="3"/>
      <c r="HR323" s="3"/>
      <c r="HS323" s="4"/>
      <c r="HT323" s="4"/>
      <c r="HU323" s="4"/>
      <c r="HV323" s="4"/>
      <c r="HW323" s="4"/>
      <c r="HX323" s="4"/>
    </row>
    <row r="324" spans="207:232" x14ac:dyDescent="0.25">
      <c r="GY324" s="2"/>
      <c r="HJ324" s="5"/>
      <c r="HK324" s="5"/>
      <c r="HL324" s="5"/>
      <c r="HM324" s="3"/>
      <c r="HN324" s="3"/>
      <c r="HO324" s="3"/>
      <c r="HP324" s="3"/>
      <c r="HQ324" s="3"/>
      <c r="HR324" s="3"/>
      <c r="HS324" s="4"/>
      <c r="HT324" s="4"/>
      <c r="HU324" s="4"/>
      <c r="HV324" s="4"/>
      <c r="HW324" s="4"/>
      <c r="HX324" s="4"/>
    </row>
    <row r="325" spans="207:232" x14ac:dyDescent="0.25">
      <c r="GY325" s="2"/>
      <c r="HJ325" s="5"/>
      <c r="HK325" s="5"/>
      <c r="HL325" s="5"/>
      <c r="HM325" s="3"/>
      <c r="HN325" s="3"/>
      <c r="HO325" s="3"/>
      <c r="HP325" s="3"/>
      <c r="HQ325" s="3"/>
      <c r="HR325" s="3"/>
      <c r="HS325" s="4"/>
      <c r="HT325" s="4"/>
      <c r="HU325" s="4"/>
      <c r="HV325" s="4"/>
      <c r="HW325" s="4"/>
      <c r="HX325" s="4"/>
    </row>
    <row r="326" spans="207:232" x14ac:dyDescent="0.25">
      <c r="GY326" s="2"/>
      <c r="HJ326" s="5"/>
      <c r="HK326" s="5"/>
      <c r="HL326" s="5"/>
      <c r="HM326" s="3"/>
      <c r="HN326" s="3"/>
      <c r="HO326" s="3"/>
      <c r="HP326" s="3"/>
      <c r="HQ326" s="3"/>
      <c r="HR326" s="3"/>
      <c r="HS326" s="4"/>
      <c r="HT326" s="4"/>
      <c r="HU326" s="4"/>
      <c r="HV326" s="4"/>
      <c r="HW326" s="4"/>
      <c r="HX326" s="4"/>
    </row>
    <row r="327" spans="207:232" x14ac:dyDescent="0.25">
      <c r="GY327" s="2"/>
      <c r="HJ327" s="5"/>
      <c r="HK327" s="5"/>
      <c r="HL327" s="5"/>
      <c r="HM327" s="3"/>
      <c r="HN327" s="3"/>
      <c r="HO327" s="3"/>
      <c r="HP327" s="3"/>
      <c r="HQ327" s="3"/>
      <c r="HR327" s="3"/>
      <c r="HS327" s="4"/>
      <c r="HT327" s="4"/>
      <c r="HU327" s="4"/>
      <c r="HV327" s="4"/>
      <c r="HW327" s="4"/>
      <c r="HX327" s="4"/>
    </row>
    <row r="328" spans="207:232" x14ac:dyDescent="0.25">
      <c r="GY328" s="2"/>
      <c r="HJ328" s="5"/>
      <c r="HK328" s="5"/>
      <c r="HL328" s="5"/>
      <c r="HM328" s="3"/>
      <c r="HN328" s="3"/>
      <c r="HO328" s="3"/>
      <c r="HP328" s="3"/>
      <c r="HQ328" s="3"/>
      <c r="HR328" s="3"/>
      <c r="HS328" s="4"/>
      <c r="HT328" s="4"/>
      <c r="HU328" s="4"/>
      <c r="HV328" s="4"/>
      <c r="HW328" s="4"/>
      <c r="HX328" s="4"/>
    </row>
    <row r="329" spans="207:232" x14ac:dyDescent="0.25">
      <c r="GY329" s="2"/>
      <c r="HJ329" s="5"/>
      <c r="HK329" s="5"/>
      <c r="HL329" s="5"/>
      <c r="HM329" s="3"/>
      <c r="HN329" s="3"/>
      <c r="HO329" s="3"/>
      <c r="HP329" s="3"/>
      <c r="HQ329" s="3"/>
      <c r="HR329" s="3"/>
      <c r="HS329" s="4"/>
      <c r="HT329" s="4"/>
      <c r="HU329" s="4"/>
      <c r="HV329" s="4"/>
      <c r="HW329" s="4"/>
      <c r="HX329" s="4"/>
    </row>
    <row r="330" spans="207:232" x14ac:dyDescent="0.25">
      <c r="GY330" s="2"/>
      <c r="HJ330" s="5"/>
      <c r="HK330" s="5"/>
      <c r="HL330" s="5"/>
      <c r="HM330" s="3"/>
      <c r="HN330" s="3"/>
      <c r="HO330" s="3"/>
      <c r="HP330" s="3"/>
      <c r="HQ330" s="3"/>
      <c r="HR330" s="3"/>
      <c r="HS330" s="4"/>
      <c r="HT330" s="4"/>
      <c r="HU330" s="4"/>
      <c r="HV330" s="4"/>
      <c r="HW330" s="4"/>
      <c r="HX330" s="4"/>
    </row>
    <row r="331" spans="207:232" x14ac:dyDescent="0.25">
      <c r="GY331" s="2"/>
      <c r="HJ331" s="5"/>
      <c r="HK331" s="5"/>
      <c r="HL331" s="5"/>
      <c r="HM331" s="3"/>
      <c r="HN331" s="3"/>
      <c r="HO331" s="3"/>
      <c r="HP331" s="3"/>
      <c r="HQ331" s="3"/>
      <c r="HR331" s="3"/>
      <c r="HS331" s="4"/>
      <c r="HT331" s="4"/>
      <c r="HU331" s="4"/>
      <c r="HV331" s="4"/>
      <c r="HW331" s="4"/>
      <c r="HX331" s="4"/>
    </row>
    <row r="332" spans="207:232" x14ac:dyDescent="0.25">
      <c r="GY332" s="2"/>
      <c r="HJ332" s="5"/>
      <c r="HK332" s="5"/>
      <c r="HL332" s="5"/>
      <c r="HM332" s="3"/>
      <c r="HN332" s="3"/>
      <c r="HO332" s="3"/>
      <c r="HP332" s="3"/>
      <c r="HQ332" s="3"/>
      <c r="HR332" s="3"/>
      <c r="HS332" s="4"/>
      <c r="HT332" s="4"/>
      <c r="HU332" s="4"/>
      <c r="HV332" s="4"/>
      <c r="HW332" s="4"/>
      <c r="HX332" s="4"/>
    </row>
    <row r="333" spans="207:232" x14ac:dyDescent="0.25">
      <c r="GY333" s="2"/>
      <c r="HJ333" s="5"/>
      <c r="HK333" s="5"/>
      <c r="HL333" s="5"/>
      <c r="HM333" s="3"/>
      <c r="HN333" s="3"/>
      <c r="HO333" s="3"/>
      <c r="HP333" s="3"/>
      <c r="HQ333" s="3"/>
      <c r="HR333" s="3"/>
      <c r="HS333" s="4"/>
      <c r="HT333" s="4"/>
      <c r="HU333" s="4"/>
      <c r="HV333" s="4"/>
      <c r="HW333" s="4"/>
      <c r="HX333" s="4"/>
    </row>
    <row r="334" spans="207:232" x14ac:dyDescent="0.25">
      <c r="GY334" s="2"/>
      <c r="HJ334" s="5"/>
      <c r="HK334" s="5"/>
      <c r="HL334" s="5"/>
      <c r="HM334" s="3"/>
      <c r="HN334" s="3"/>
      <c r="HO334" s="3"/>
      <c r="HP334" s="3"/>
      <c r="HQ334" s="3"/>
      <c r="HR334" s="3"/>
      <c r="HS334" s="4"/>
      <c r="HT334" s="4"/>
      <c r="HU334" s="4"/>
      <c r="HV334" s="4"/>
      <c r="HW334" s="4"/>
      <c r="HX334" s="4"/>
    </row>
    <row r="335" spans="207:232" x14ac:dyDescent="0.25">
      <c r="GY335" s="2"/>
      <c r="HJ335" s="5"/>
      <c r="HK335" s="5"/>
      <c r="HL335" s="5"/>
      <c r="HM335" s="3"/>
      <c r="HN335" s="3"/>
      <c r="HO335" s="3"/>
      <c r="HP335" s="3"/>
      <c r="HQ335" s="3"/>
      <c r="HR335" s="3"/>
      <c r="HS335" s="4"/>
      <c r="HT335" s="4"/>
      <c r="HU335" s="4"/>
      <c r="HV335" s="4"/>
      <c r="HW335" s="4"/>
      <c r="HX335" s="4"/>
    </row>
    <row r="336" spans="207:232" x14ac:dyDescent="0.25">
      <c r="GY336" s="2"/>
      <c r="HJ336" s="5"/>
      <c r="HK336" s="5"/>
      <c r="HL336" s="5"/>
      <c r="HM336" s="3"/>
      <c r="HN336" s="3"/>
      <c r="HO336" s="3"/>
      <c r="HP336" s="3"/>
      <c r="HQ336" s="3"/>
      <c r="HR336" s="3"/>
      <c r="HS336" s="4"/>
      <c r="HT336" s="4"/>
      <c r="HU336" s="4"/>
      <c r="HV336" s="4"/>
      <c r="HW336" s="4"/>
      <c r="HX336" s="4"/>
    </row>
    <row r="337" spans="207:232" x14ac:dyDescent="0.25">
      <c r="GY337" s="2"/>
      <c r="HJ337" s="5"/>
      <c r="HK337" s="5"/>
      <c r="HL337" s="5"/>
      <c r="HM337" s="3"/>
      <c r="HN337" s="3"/>
      <c r="HO337" s="3"/>
      <c r="HP337" s="3"/>
      <c r="HQ337" s="3"/>
      <c r="HR337" s="3"/>
      <c r="HS337" s="4"/>
      <c r="HT337" s="4"/>
      <c r="HU337" s="4"/>
      <c r="HV337" s="4"/>
      <c r="HW337" s="4"/>
      <c r="HX337" s="4"/>
    </row>
    <row r="338" spans="207:232" x14ac:dyDescent="0.25">
      <c r="GY338" s="2"/>
      <c r="HJ338" s="5"/>
      <c r="HK338" s="5"/>
      <c r="HL338" s="5"/>
      <c r="HM338" s="3"/>
      <c r="HN338" s="3"/>
      <c r="HO338" s="3"/>
      <c r="HP338" s="3"/>
      <c r="HQ338" s="3"/>
      <c r="HR338" s="3"/>
      <c r="HS338" s="4"/>
      <c r="HT338" s="4"/>
      <c r="HU338" s="4"/>
      <c r="HV338" s="4"/>
      <c r="HW338" s="4"/>
      <c r="HX338" s="4"/>
    </row>
    <row r="339" spans="207:232" x14ac:dyDescent="0.25">
      <c r="GY339" s="2"/>
      <c r="HJ339" s="5"/>
      <c r="HK339" s="5"/>
      <c r="HL339" s="5"/>
      <c r="HM339" s="3"/>
      <c r="HN339" s="3"/>
      <c r="HO339" s="3"/>
      <c r="HP339" s="3"/>
      <c r="HQ339" s="3"/>
      <c r="HR339" s="3"/>
      <c r="HS339" s="4"/>
      <c r="HT339" s="4"/>
      <c r="HU339" s="4"/>
      <c r="HV339" s="4"/>
      <c r="HW339" s="4"/>
      <c r="HX339" s="4"/>
    </row>
    <row r="340" spans="207:232" x14ac:dyDescent="0.25">
      <c r="GY340" s="2"/>
      <c r="HJ340" s="5"/>
      <c r="HK340" s="5"/>
      <c r="HL340" s="5"/>
      <c r="HM340" s="3"/>
      <c r="HN340" s="3"/>
      <c r="HO340" s="3"/>
      <c r="HP340" s="3"/>
      <c r="HQ340" s="3"/>
      <c r="HR340" s="3"/>
      <c r="HS340" s="4"/>
      <c r="HT340" s="4"/>
      <c r="HU340" s="4"/>
      <c r="HV340" s="4"/>
      <c r="HW340" s="4"/>
      <c r="HX340" s="4"/>
    </row>
    <row r="341" spans="207:232" x14ac:dyDescent="0.25">
      <c r="GY341" s="2"/>
      <c r="HJ341" s="5"/>
      <c r="HK341" s="5"/>
      <c r="HL341" s="5"/>
      <c r="HM341" s="3"/>
      <c r="HN341" s="3"/>
      <c r="HO341" s="3"/>
      <c r="HP341" s="3"/>
      <c r="HQ341" s="3"/>
      <c r="HR341" s="3"/>
      <c r="HS341" s="4"/>
      <c r="HT341" s="4"/>
      <c r="HU341" s="4"/>
      <c r="HV341" s="4"/>
      <c r="HW341" s="4"/>
      <c r="HX341" s="4"/>
    </row>
    <row r="342" spans="207:232" x14ac:dyDescent="0.25">
      <c r="GY342" s="2"/>
      <c r="HJ342" s="5"/>
      <c r="HK342" s="5"/>
      <c r="HL342" s="5"/>
      <c r="HM342" s="3"/>
      <c r="HN342" s="3"/>
      <c r="HO342" s="3"/>
      <c r="HP342" s="3"/>
      <c r="HQ342" s="3"/>
      <c r="HR342" s="3"/>
      <c r="HS342" s="4"/>
      <c r="HT342" s="4"/>
      <c r="HU342" s="4"/>
      <c r="HV342" s="4"/>
      <c r="HW342" s="4"/>
      <c r="HX342" s="4"/>
    </row>
    <row r="343" spans="207:232" x14ac:dyDescent="0.25">
      <c r="GY343" s="2"/>
      <c r="HJ343" s="5"/>
      <c r="HK343" s="5"/>
      <c r="HL343" s="5"/>
      <c r="HM343" s="3"/>
      <c r="HN343" s="3"/>
      <c r="HO343" s="3"/>
      <c r="HP343" s="3"/>
      <c r="HQ343" s="3"/>
      <c r="HR343" s="3"/>
      <c r="HS343" s="4"/>
      <c r="HT343" s="4"/>
      <c r="HU343" s="4"/>
      <c r="HV343" s="4"/>
      <c r="HW343" s="4"/>
      <c r="HX343" s="4"/>
    </row>
    <row r="344" spans="207:232" x14ac:dyDescent="0.25">
      <c r="GY344" s="2"/>
      <c r="HJ344" s="5"/>
      <c r="HK344" s="5"/>
      <c r="HL344" s="5"/>
      <c r="HM344" s="3"/>
      <c r="HN344" s="3"/>
      <c r="HO344" s="3"/>
      <c r="HP344" s="3"/>
      <c r="HQ344" s="3"/>
      <c r="HR344" s="3"/>
      <c r="HS344" s="4"/>
      <c r="HT344" s="4"/>
      <c r="HU344" s="4"/>
      <c r="HV344" s="4"/>
      <c r="HW344" s="4"/>
      <c r="HX344" s="4"/>
    </row>
    <row r="345" spans="207:232" x14ac:dyDescent="0.25">
      <c r="GY345" s="2"/>
      <c r="HJ345" s="5"/>
      <c r="HK345" s="5"/>
      <c r="HL345" s="5"/>
      <c r="HM345" s="3"/>
      <c r="HN345" s="3"/>
      <c r="HO345" s="3"/>
      <c r="HP345" s="3"/>
      <c r="HQ345" s="3"/>
      <c r="HR345" s="3"/>
      <c r="HS345" s="4"/>
      <c r="HT345" s="4"/>
      <c r="HU345" s="4"/>
      <c r="HV345" s="4"/>
      <c r="HW345" s="4"/>
      <c r="HX345" s="4"/>
    </row>
    <row r="346" spans="207:232" x14ac:dyDescent="0.25">
      <c r="GY346" s="2"/>
      <c r="HJ346" s="5"/>
      <c r="HK346" s="5"/>
      <c r="HL346" s="5"/>
      <c r="HM346" s="3"/>
      <c r="HN346" s="3"/>
      <c r="HO346" s="3"/>
      <c r="HP346" s="3"/>
      <c r="HQ346" s="3"/>
      <c r="HR346" s="3"/>
      <c r="HS346" s="4"/>
      <c r="HT346" s="4"/>
      <c r="HU346" s="4"/>
      <c r="HV346" s="4"/>
      <c r="HW346" s="4"/>
      <c r="HX346" s="4"/>
    </row>
    <row r="347" spans="207:232" x14ac:dyDescent="0.25">
      <c r="GY347" s="2"/>
      <c r="HJ347" s="5"/>
      <c r="HK347" s="5"/>
      <c r="HL347" s="5"/>
      <c r="HM347" s="3"/>
      <c r="HN347" s="3"/>
      <c r="HO347" s="3"/>
      <c r="HP347" s="3"/>
      <c r="HQ347" s="3"/>
      <c r="HR347" s="3"/>
      <c r="HS347" s="4"/>
      <c r="HT347" s="4"/>
      <c r="HU347" s="4"/>
      <c r="HV347" s="4"/>
      <c r="HW347" s="4"/>
      <c r="HX347" s="4"/>
    </row>
    <row r="348" spans="207:232" x14ac:dyDescent="0.25">
      <c r="GY348" s="2"/>
      <c r="HJ348" s="5"/>
      <c r="HK348" s="5"/>
      <c r="HL348" s="5"/>
      <c r="HM348" s="3"/>
      <c r="HN348" s="3"/>
      <c r="HO348" s="3"/>
      <c r="HP348" s="3"/>
      <c r="HQ348" s="3"/>
      <c r="HR348" s="3"/>
      <c r="HS348" s="4"/>
      <c r="HT348" s="4"/>
      <c r="HU348" s="4"/>
      <c r="HV348" s="4"/>
      <c r="HW348" s="4"/>
      <c r="HX348" s="4"/>
    </row>
    <row r="349" spans="207:232" x14ac:dyDescent="0.25">
      <c r="GY349" s="2"/>
      <c r="HJ349" s="5"/>
      <c r="HK349" s="5"/>
      <c r="HL349" s="5"/>
      <c r="HM349" s="3"/>
      <c r="HN349" s="3"/>
      <c r="HO349" s="3"/>
      <c r="HP349" s="3"/>
      <c r="HQ349" s="3"/>
      <c r="HR349" s="3"/>
      <c r="HS349" s="4"/>
      <c r="HT349" s="4"/>
      <c r="HU349" s="4"/>
      <c r="HV349" s="4"/>
      <c r="HW349" s="4"/>
      <c r="HX349" s="4"/>
    </row>
    <row r="350" spans="207:232" x14ac:dyDescent="0.25">
      <c r="GY350" s="2"/>
      <c r="HJ350" s="5"/>
      <c r="HK350" s="5"/>
      <c r="HL350" s="5"/>
      <c r="HM350" s="3"/>
      <c r="HN350" s="3"/>
      <c r="HO350" s="3"/>
      <c r="HP350" s="3"/>
      <c r="HQ350" s="3"/>
      <c r="HR350" s="3"/>
      <c r="HS350" s="4"/>
      <c r="HT350" s="4"/>
      <c r="HU350" s="4"/>
      <c r="HV350" s="4"/>
      <c r="HW350" s="4"/>
      <c r="HX350" s="4"/>
    </row>
    <row r="351" spans="207:232" x14ac:dyDescent="0.25">
      <c r="GY351" s="2"/>
      <c r="HJ351" s="5"/>
      <c r="HK351" s="5"/>
      <c r="HL351" s="5"/>
      <c r="HM351" s="3"/>
      <c r="HN351" s="3"/>
      <c r="HO351" s="3"/>
      <c r="HP351" s="3"/>
      <c r="HQ351" s="3"/>
      <c r="HR351" s="3"/>
      <c r="HS351" s="4"/>
      <c r="HT351" s="4"/>
      <c r="HU351" s="4"/>
      <c r="HV351" s="4"/>
      <c r="HW351" s="4"/>
      <c r="HX351" s="4"/>
    </row>
    <row r="352" spans="207:232" x14ac:dyDescent="0.25">
      <c r="GY352" s="2"/>
      <c r="HJ352" s="5"/>
      <c r="HK352" s="5"/>
      <c r="HL352" s="5"/>
      <c r="HM352" s="3"/>
      <c r="HN352" s="3"/>
      <c r="HO352" s="3"/>
      <c r="HP352" s="3"/>
      <c r="HQ352" s="3"/>
      <c r="HR352" s="3"/>
      <c r="HS352" s="4"/>
      <c r="HT352" s="4"/>
      <c r="HU352" s="4"/>
      <c r="HV352" s="4"/>
      <c r="HW352" s="4"/>
      <c r="HX352" s="4"/>
    </row>
    <row r="353" spans="207:232" x14ac:dyDescent="0.25">
      <c r="GY353" s="2"/>
      <c r="HJ353" s="5"/>
      <c r="HK353" s="5"/>
      <c r="HL353" s="5"/>
      <c r="HM353" s="3"/>
      <c r="HN353" s="3"/>
      <c r="HO353" s="3"/>
      <c r="HP353" s="3"/>
      <c r="HQ353" s="3"/>
      <c r="HR353" s="3"/>
      <c r="HS353" s="4"/>
      <c r="HT353" s="4"/>
      <c r="HU353" s="4"/>
      <c r="HV353" s="4"/>
      <c r="HW353" s="4"/>
      <c r="HX353" s="4"/>
    </row>
    <row r="354" spans="207:232" x14ac:dyDescent="0.25">
      <c r="GY354" s="2"/>
      <c r="HJ354" s="5"/>
      <c r="HK354" s="5"/>
      <c r="HL354" s="5"/>
      <c r="HM354" s="3"/>
      <c r="HN354" s="3"/>
      <c r="HO354" s="3"/>
      <c r="HP354" s="3"/>
      <c r="HQ354" s="3"/>
      <c r="HR354" s="3"/>
      <c r="HS354" s="4"/>
      <c r="HT354" s="4"/>
      <c r="HU354" s="4"/>
      <c r="HV354" s="4"/>
      <c r="HW354" s="4"/>
      <c r="HX354" s="4"/>
    </row>
    <row r="355" spans="207:232" x14ac:dyDescent="0.25">
      <c r="GY355" s="2"/>
      <c r="HJ355" s="5"/>
      <c r="HK355" s="5"/>
      <c r="HL355" s="5"/>
      <c r="HM355" s="3"/>
      <c r="HN355" s="3"/>
      <c r="HO355" s="3"/>
      <c r="HP355" s="3"/>
      <c r="HQ355" s="3"/>
      <c r="HR355" s="3"/>
      <c r="HS355" s="4"/>
      <c r="HT355" s="4"/>
      <c r="HU355" s="4"/>
      <c r="HV355" s="4"/>
      <c r="HW355" s="4"/>
      <c r="HX355" s="4"/>
    </row>
    <row r="356" spans="207:232" x14ac:dyDescent="0.25">
      <c r="GY356" s="2"/>
      <c r="HJ356" s="5"/>
      <c r="HK356" s="5"/>
      <c r="HL356" s="5"/>
      <c r="HM356" s="3"/>
      <c r="HN356" s="3"/>
      <c r="HO356" s="3"/>
      <c r="HP356" s="3"/>
      <c r="HQ356" s="3"/>
      <c r="HR356" s="3"/>
      <c r="HS356" s="4"/>
      <c r="HT356" s="4"/>
      <c r="HU356" s="4"/>
      <c r="HV356" s="4"/>
      <c r="HW356" s="4"/>
      <c r="HX356" s="4"/>
    </row>
    <row r="357" spans="207:232" x14ac:dyDescent="0.25">
      <c r="GY357" s="2"/>
      <c r="HJ357" s="5"/>
      <c r="HK357" s="5"/>
      <c r="HL357" s="5"/>
      <c r="HM357" s="3"/>
      <c r="HN357" s="3"/>
      <c r="HO357" s="3"/>
      <c r="HP357" s="3"/>
      <c r="HQ357" s="3"/>
      <c r="HR357" s="3"/>
      <c r="HS357" s="4"/>
      <c r="HT357" s="4"/>
      <c r="HU357" s="4"/>
      <c r="HV357" s="4"/>
      <c r="HW357" s="4"/>
      <c r="HX357" s="4"/>
    </row>
    <row r="358" spans="207:232" x14ac:dyDescent="0.25">
      <c r="GY358" s="2"/>
      <c r="HJ358" s="5"/>
      <c r="HK358" s="5"/>
      <c r="HL358" s="5"/>
      <c r="HM358" s="3"/>
      <c r="HN358" s="3"/>
      <c r="HO358" s="3"/>
      <c r="HP358" s="3"/>
      <c r="HQ358" s="3"/>
      <c r="HR358" s="3"/>
      <c r="HS358" s="4"/>
      <c r="HT358" s="4"/>
      <c r="HU358" s="4"/>
      <c r="HV358" s="4"/>
      <c r="HW358" s="4"/>
      <c r="HX358" s="4"/>
    </row>
    <row r="359" spans="207:232" x14ac:dyDescent="0.25">
      <c r="GY359" s="2"/>
      <c r="HJ359" s="5"/>
      <c r="HK359" s="5"/>
      <c r="HL359" s="5"/>
      <c r="HM359" s="3"/>
      <c r="HN359" s="3"/>
      <c r="HO359" s="3"/>
      <c r="HP359" s="3"/>
      <c r="HQ359" s="3"/>
      <c r="HR359" s="3"/>
      <c r="HS359" s="4"/>
      <c r="HT359" s="4"/>
      <c r="HU359" s="4"/>
      <c r="HV359" s="4"/>
      <c r="HW359" s="4"/>
      <c r="HX359" s="4"/>
    </row>
    <row r="360" spans="207:232" x14ac:dyDescent="0.25">
      <c r="GY360" s="2"/>
      <c r="HJ360" s="5"/>
      <c r="HK360" s="5"/>
      <c r="HL360" s="5"/>
      <c r="HM360" s="3"/>
      <c r="HN360" s="3"/>
      <c r="HO360" s="3"/>
      <c r="HP360" s="3"/>
      <c r="HQ360" s="3"/>
      <c r="HR360" s="3"/>
      <c r="HS360" s="4"/>
      <c r="HT360" s="4"/>
      <c r="HU360" s="4"/>
      <c r="HV360" s="4"/>
      <c r="HW360" s="4"/>
      <c r="HX360" s="4"/>
    </row>
    <row r="361" spans="207:232" x14ac:dyDescent="0.25">
      <c r="GY361" s="2"/>
      <c r="HJ361" s="5"/>
      <c r="HK361" s="5"/>
      <c r="HL361" s="5"/>
      <c r="HM361" s="3"/>
      <c r="HN361" s="3"/>
      <c r="HO361" s="3"/>
      <c r="HP361" s="3"/>
      <c r="HQ361" s="3"/>
      <c r="HR361" s="3"/>
      <c r="HS361" s="4"/>
      <c r="HT361" s="4"/>
      <c r="HU361" s="4"/>
      <c r="HV361" s="4"/>
      <c r="HW361" s="4"/>
      <c r="HX361" s="4"/>
    </row>
    <row r="362" spans="207:232" x14ac:dyDescent="0.25">
      <c r="GY362" s="2"/>
      <c r="HJ362" s="5"/>
      <c r="HK362" s="5"/>
      <c r="HL362" s="5"/>
      <c r="HM362" s="3"/>
      <c r="HN362" s="3"/>
      <c r="HO362" s="3"/>
      <c r="HP362" s="3"/>
      <c r="HQ362" s="3"/>
      <c r="HR362" s="3"/>
      <c r="HS362" s="4"/>
      <c r="HT362" s="4"/>
      <c r="HU362" s="4"/>
      <c r="HV362" s="4"/>
      <c r="HW362" s="4"/>
      <c r="HX362" s="4"/>
    </row>
    <row r="363" spans="207:232" x14ac:dyDescent="0.25">
      <c r="GY363" s="2"/>
      <c r="HJ363" s="5"/>
      <c r="HK363" s="5"/>
      <c r="HL363" s="5"/>
      <c r="HM363" s="3"/>
      <c r="HN363" s="3"/>
      <c r="HO363" s="3"/>
      <c r="HP363" s="3"/>
      <c r="HQ363" s="3"/>
      <c r="HR363" s="3"/>
      <c r="HS363" s="4"/>
      <c r="HT363" s="4"/>
      <c r="HU363" s="4"/>
      <c r="HV363" s="4"/>
      <c r="HW363" s="4"/>
      <c r="HX363" s="4"/>
    </row>
    <row r="364" spans="207:232" x14ac:dyDescent="0.25">
      <c r="GY364" s="2"/>
      <c r="HJ364" s="5"/>
      <c r="HK364" s="5"/>
      <c r="HL364" s="5"/>
      <c r="HM364" s="3"/>
      <c r="HN364" s="3"/>
      <c r="HO364" s="3"/>
      <c r="HP364" s="3"/>
      <c r="HQ364" s="3"/>
      <c r="HR364" s="3"/>
      <c r="HS364" s="4"/>
      <c r="HT364" s="4"/>
      <c r="HU364" s="4"/>
      <c r="HV364" s="4"/>
      <c r="HW364" s="4"/>
      <c r="HX364" s="4"/>
    </row>
    <row r="365" spans="207:232" x14ac:dyDescent="0.25">
      <c r="GY365" s="2"/>
      <c r="HJ365" s="5"/>
      <c r="HK365" s="5"/>
      <c r="HL365" s="5"/>
      <c r="HM365" s="3"/>
      <c r="HN365" s="3"/>
      <c r="HO365" s="3"/>
      <c r="HP365" s="3"/>
      <c r="HQ365" s="3"/>
      <c r="HR365" s="3"/>
      <c r="HS365" s="4"/>
      <c r="HT365" s="4"/>
      <c r="HU365" s="4"/>
      <c r="HV365" s="4"/>
      <c r="HW365" s="4"/>
      <c r="HX365" s="4"/>
    </row>
    <row r="366" spans="207:232" x14ac:dyDescent="0.25">
      <c r="GY366" s="2"/>
      <c r="HJ366" s="5"/>
      <c r="HK366" s="5"/>
      <c r="HL366" s="5"/>
      <c r="HM366" s="3"/>
      <c r="HN366" s="3"/>
      <c r="HO366" s="3"/>
      <c r="HP366" s="3"/>
      <c r="HQ366" s="3"/>
      <c r="HR366" s="3"/>
      <c r="HS366" s="4"/>
      <c r="HT366" s="4"/>
      <c r="HU366" s="4"/>
      <c r="HV366" s="4"/>
      <c r="HW366" s="4"/>
      <c r="HX366" s="4"/>
    </row>
    <row r="367" spans="207:232" x14ac:dyDescent="0.25">
      <c r="GY367" s="2"/>
      <c r="HJ367" s="5"/>
      <c r="HK367" s="5"/>
      <c r="HL367" s="5"/>
      <c r="HM367" s="3"/>
      <c r="HN367" s="3"/>
      <c r="HO367" s="3"/>
      <c r="HP367" s="3"/>
      <c r="HQ367" s="3"/>
      <c r="HR367" s="3"/>
      <c r="HS367" s="4"/>
      <c r="HT367" s="4"/>
      <c r="HU367" s="4"/>
      <c r="HV367" s="4"/>
      <c r="HW367" s="4"/>
      <c r="HX367" s="4"/>
    </row>
    <row r="368" spans="207:232" x14ac:dyDescent="0.25">
      <c r="GY368" s="2"/>
      <c r="HJ368" s="5"/>
      <c r="HK368" s="5"/>
      <c r="HL368" s="5"/>
      <c r="HM368" s="3"/>
      <c r="HN368" s="3"/>
      <c r="HO368" s="3"/>
      <c r="HP368" s="3"/>
      <c r="HQ368" s="3"/>
      <c r="HR368" s="3"/>
      <c r="HS368" s="4"/>
      <c r="HT368" s="4"/>
      <c r="HU368" s="4"/>
      <c r="HV368" s="4"/>
      <c r="HW368" s="4"/>
      <c r="HX368" s="4"/>
    </row>
    <row r="369" spans="207:232" x14ac:dyDescent="0.25">
      <c r="GY369" s="2"/>
      <c r="HJ369" s="5"/>
      <c r="HK369" s="5"/>
      <c r="HL369" s="5"/>
      <c r="HM369" s="3"/>
      <c r="HN369" s="3"/>
      <c r="HO369" s="3"/>
      <c r="HP369" s="3"/>
      <c r="HQ369" s="3"/>
      <c r="HR369" s="3"/>
      <c r="HS369" s="4"/>
      <c r="HT369" s="4"/>
      <c r="HU369" s="4"/>
      <c r="HV369" s="4"/>
      <c r="HW369" s="4"/>
      <c r="HX369" s="4"/>
    </row>
    <row r="370" spans="207:232" x14ac:dyDescent="0.25">
      <c r="GY370" s="2"/>
      <c r="HJ370" s="5"/>
      <c r="HK370" s="5"/>
      <c r="HL370" s="5"/>
      <c r="HM370" s="3"/>
      <c r="HN370" s="3"/>
      <c r="HO370" s="3"/>
      <c r="HP370" s="3"/>
      <c r="HQ370" s="3"/>
      <c r="HR370" s="3"/>
      <c r="HS370" s="4"/>
      <c r="HT370" s="4"/>
      <c r="HU370" s="4"/>
      <c r="HV370" s="4"/>
      <c r="HW370" s="4"/>
      <c r="HX370" s="4"/>
    </row>
    <row r="371" spans="207:232" x14ac:dyDescent="0.25">
      <c r="GY371" s="2"/>
      <c r="HJ371" s="5"/>
      <c r="HK371" s="5"/>
      <c r="HL371" s="5"/>
      <c r="HM371" s="3"/>
      <c r="HN371" s="3"/>
      <c r="HO371" s="3"/>
      <c r="HP371" s="3"/>
      <c r="HQ371" s="3"/>
      <c r="HR371" s="3"/>
      <c r="HS371" s="4"/>
      <c r="HT371" s="4"/>
      <c r="HU371" s="4"/>
      <c r="HV371" s="4"/>
      <c r="HW371" s="4"/>
      <c r="HX371" s="4"/>
    </row>
    <row r="372" spans="207:232" x14ac:dyDescent="0.25">
      <c r="GY372" s="2"/>
      <c r="HJ372" s="5"/>
      <c r="HK372" s="5"/>
      <c r="HL372" s="5"/>
      <c r="HM372" s="3"/>
      <c r="HN372" s="3"/>
      <c r="HO372" s="3"/>
      <c r="HP372" s="3"/>
      <c r="HQ372" s="3"/>
      <c r="HR372" s="3"/>
      <c r="HS372" s="4"/>
      <c r="HT372" s="4"/>
      <c r="HU372" s="4"/>
      <c r="HV372" s="4"/>
      <c r="HW372" s="4"/>
      <c r="HX372" s="4"/>
    </row>
    <row r="373" spans="207:232" x14ac:dyDescent="0.25">
      <c r="GY373" s="2"/>
      <c r="HJ373" s="5"/>
      <c r="HK373" s="5"/>
      <c r="HL373" s="5"/>
      <c r="HM373" s="3"/>
      <c r="HN373" s="3"/>
      <c r="HO373" s="3"/>
      <c r="HP373" s="3"/>
      <c r="HQ373" s="3"/>
      <c r="HR373" s="3"/>
      <c r="HS373" s="4"/>
      <c r="HT373" s="4"/>
      <c r="HU373" s="4"/>
      <c r="HV373" s="4"/>
      <c r="HW373" s="4"/>
      <c r="HX373" s="4"/>
    </row>
    <row r="374" spans="207:232" x14ac:dyDescent="0.25">
      <c r="GY374" s="2"/>
      <c r="HJ374" s="5"/>
      <c r="HK374" s="5"/>
      <c r="HL374" s="5"/>
      <c r="HM374" s="3"/>
      <c r="HN374" s="3"/>
      <c r="HO374" s="3"/>
      <c r="HP374" s="3"/>
      <c r="HQ374" s="3"/>
      <c r="HR374" s="3"/>
      <c r="HS374" s="4"/>
      <c r="HT374" s="4"/>
      <c r="HU374" s="4"/>
      <c r="HV374" s="4"/>
      <c r="HW374" s="4"/>
      <c r="HX374" s="4"/>
    </row>
    <row r="375" spans="207:232" x14ac:dyDescent="0.25">
      <c r="GY375" s="2"/>
      <c r="HJ375" s="5"/>
      <c r="HK375" s="5"/>
      <c r="HL375" s="5"/>
      <c r="HM375" s="3"/>
      <c r="HN375" s="3"/>
      <c r="HO375" s="3"/>
      <c r="HP375" s="3"/>
      <c r="HQ375" s="3"/>
      <c r="HR375" s="3"/>
      <c r="HS375" s="4"/>
      <c r="HT375" s="4"/>
      <c r="HU375" s="4"/>
      <c r="HV375" s="4"/>
      <c r="HW375" s="4"/>
      <c r="HX375" s="4"/>
    </row>
    <row r="376" spans="207:232" x14ac:dyDescent="0.25">
      <c r="GY376" s="2"/>
      <c r="HJ376" s="5"/>
      <c r="HK376" s="5"/>
      <c r="HL376" s="5"/>
      <c r="HM376" s="3"/>
      <c r="HN376" s="3"/>
      <c r="HO376" s="3"/>
      <c r="HP376" s="3"/>
      <c r="HQ376" s="3"/>
      <c r="HR376" s="3"/>
      <c r="HS376" s="4"/>
      <c r="HT376" s="4"/>
      <c r="HU376" s="4"/>
      <c r="HV376" s="4"/>
      <c r="HW376" s="4"/>
      <c r="HX376" s="4"/>
    </row>
    <row r="377" spans="207:232" x14ac:dyDescent="0.25">
      <c r="GY377" s="2"/>
      <c r="HJ377" s="5"/>
      <c r="HK377" s="5"/>
      <c r="HL377" s="5"/>
      <c r="HM377" s="3"/>
      <c r="HN377" s="3"/>
      <c r="HO377" s="3"/>
      <c r="HP377" s="3"/>
      <c r="HQ377" s="3"/>
      <c r="HR377" s="3"/>
      <c r="HS377" s="4"/>
      <c r="HT377" s="4"/>
      <c r="HU377" s="4"/>
      <c r="HV377" s="4"/>
      <c r="HW377" s="4"/>
      <c r="HX377" s="4"/>
    </row>
    <row r="378" spans="207:232" x14ac:dyDescent="0.25">
      <c r="GY378" s="2"/>
      <c r="HJ378" s="5"/>
      <c r="HK378" s="5"/>
      <c r="HL378" s="5"/>
      <c r="HM378" s="3"/>
      <c r="HN378" s="3"/>
      <c r="HO378" s="3"/>
      <c r="HP378" s="3"/>
      <c r="HQ378" s="3"/>
      <c r="HR378" s="3"/>
      <c r="HS378" s="4"/>
      <c r="HT378" s="4"/>
      <c r="HU378" s="4"/>
      <c r="HV378" s="4"/>
      <c r="HW378" s="4"/>
      <c r="HX378" s="4"/>
    </row>
    <row r="379" spans="207:232" x14ac:dyDescent="0.25">
      <c r="GY379" s="2"/>
      <c r="HJ379" s="5"/>
      <c r="HK379" s="5"/>
      <c r="HL379" s="5"/>
      <c r="HM379" s="3"/>
      <c r="HN379" s="3"/>
      <c r="HO379" s="3"/>
      <c r="HP379" s="3"/>
      <c r="HQ379" s="3"/>
      <c r="HR379" s="3"/>
      <c r="HS379" s="4"/>
      <c r="HT379" s="4"/>
      <c r="HU379" s="4"/>
      <c r="HV379" s="4"/>
      <c r="HW379" s="4"/>
      <c r="HX379" s="4"/>
    </row>
    <row r="380" spans="207:232" x14ac:dyDescent="0.25">
      <c r="GY380" s="2"/>
      <c r="HJ380" s="5"/>
      <c r="HK380" s="5"/>
      <c r="HL380" s="5"/>
      <c r="HM380" s="3"/>
      <c r="HN380" s="3"/>
      <c r="HO380" s="3"/>
      <c r="HP380" s="3"/>
      <c r="HQ380" s="3"/>
      <c r="HR380" s="3"/>
      <c r="HS380" s="4"/>
      <c r="HT380" s="4"/>
      <c r="HU380" s="4"/>
      <c r="HV380" s="4"/>
      <c r="HW380" s="4"/>
      <c r="HX380" s="4"/>
    </row>
    <row r="381" spans="207:232" x14ac:dyDescent="0.25">
      <c r="GY381" s="2"/>
      <c r="HJ381" s="5"/>
      <c r="HK381" s="5"/>
      <c r="HL381" s="5"/>
      <c r="HM381" s="3"/>
      <c r="HN381" s="3"/>
      <c r="HO381" s="3"/>
      <c r="HP381" s="3"/>
      <c r="HQ381" s="3"/>
      <c r="HR381" s="3"/>
      <c r="HS381" s="4"/>
      <c r="HT381" s="4"/>
      <c r="HU381" s="4"/>
      <c r="HV381" s="4"/>
      <c r="HW381" s="4"/>
      <c r="HX381" s="4"/>
    </row>
    <row r="382" spans="207:232" x14ac:dyDescent="0.25">
      <c r="GY382" s="2"/>
      <c r="HJ382" s="5"/>
      <c r="HK382" s="5"/>
      <c r="HL382" s="5"/>
      <c r="HM382" s="3"/>
      <c r="HN382" s="3"/>
      <c r="HO382" s="3"/>
      <c r="HP382" s="3"/>
      <c r="HQ382" s="3"/>
      <c r="HR382" s="3"/>
      <c r="HS382" s="4"/>
      <c r="HT382" s="4"/>
      <c r="HU382" s="4"/>
      <c r="HV382" s="4"/>
      <c r="HW382" s="4"/>
      <c r="HX382" s="4"/>
    </row>
    <row r="383" spans="207:232" x14ac:dyDescent="0.25">
      <c r="GY383" s="2"/>
      <c r="HJ383" s="5"/>
      <c r="HK383" s="5"/>
      <c r="HL383" s="5"/>
      <c r="HM383" s="3"/>
      <c r="HN383" s="3"/>
      <c r="HO383" s="3"/>
      <c r="HP383" s="3"/>
      <c r="HQ383" s="3"/>
      <c r="HR383" s="3"/>
      <c r="HS383" s="4"/>
      <c r="HT383" s="4"/>
      <c r="HU383" s="4"/>
      <c r="HV383" s="4"/>
      <c r="HW383" s="4"/>
      <c r="HX383" s="4"/>
    </row>
    <row r="384" spans="207:232" x14ac:dyDescent="0.25">
      <c r="GY384" s="2"/>
      <c r="HJ384" s="5"/>
      <c r="HK384" s="5"/>
      <c r="HL384" s="5"/>
      <c r="HM384" s="3"/>
      <c r="HN384" s="3"/>
      <c r="HO384" s="3"/>
      <c r="HP384" s="3"/>
      <c r="HQ384" s="3"/>
      <c r="HR384" s="3"/>
      <c r="HS384" s="4"/>
      <c r="HT384" s="4"/>
      <c r="HU384" s="4"/>
      <c r="HV384" s="4"/>
      <c r="HW384" s="4"/>
      <c r="HX384" s="4"/>
    </row>
    <row r="385" spans="207:232" x14ac:dyDescent="0.25">
      <c r="GY385" s="2"/>
      <c r="HJ385" s="5"/>
      <c r="HK385" s="5"/>
      <c r="HL385" s="5"/>
      <c r="HM385" s="3"/>
      <c r="HN385" s="3"/>
      <c r="HO385" s="3"/>
      <c r="HP385" s="3"/>
      <c r="HQ385" s="3"/>
      <c r="HR385" s="3"/>
      <c r="HS385" s="4"/>
      <c r="HT385" s="4"/>
      <c r="HU385" s="4"/>
      <c r="HV385" s="4"/>
      <c r="HW385" s="4"/>
      <c r="HX385" s="4"/>
    </row>
    <row r="386" spans="207:232" x14ac:dyDescent="0.25">
      <c r="GY386" s="2"/>
      <c r="HJ386" s="5"/>
      <c r="HK386" s="5"/>
      <c r="HL386" s="5"/>
      <c r="HM386" s="3"/>
      <c r="HN386" s="3"/>
      <c r="HO386" s="3"/>
      <c r="HP386" s="3"/>
      <c r="HQ386" s="3"/>
      <c r="HR386" s="3"/>
      <c r="HS386" s="4"/>
      <c r="HT386" s="4"/>
      <c r="HU386" s="4"/>
      <c r="HV386" s="4"/>
      <c r="HW386" s="4"/>
      <c r="HX386" s="4"/>
    </row>
    <row r="387" spans="207:232" x14ac:dyDescent="0.25">
      <c r="GY387" s="2"/>
      <c r="HJ387" s="5"/>
      <c r="HK387" s="5"/>
      <c r="HL387" s="5"/>
      <c r="HM387" s="3"/>
      <c r="HN387" s="3"/>
      <c r="HO387" s="3"/>
      <c r="HP387" s="3"/>
      <c r="HQ387" s="3"/>
      <c r="HR387" s="3"/>
      <c r="HS387" s="4"/>
      <c r="HT387" s="4"/>
      <c r="HU387" s="4"/>
      <c r="HV387" s="4"/>
      <c r="HW387" s="4"/>
      <c r="HX387" s="4"/>
    </row>
    <row r="388" spans="207:232" x14ac:dyDescent="0.25">
      <c r="GY388" s="2"/>
      <c r="HJ388" s="5"/>
      <c r="HK388" s="5"/>
      <c r="HL388" s="5"/>
      <c r="HM388" s="3"/>
      <c r="HN388" s="3"/>
      <c r="HO388" s="3"/>
      <c r="HP388" s="3"/>
      <c r="HQ388" s="3"/>
      <c r="HR388" s="3"/>
      <c r="HS388" s="4"/>
      <c r="HT388" s="4"/>
      <c r="HU388" s="4"/>
      <c r="HV388" s="4"/>
      <c r="HW388" s="4"/>
      <c r="HX388" s="4"/>
    </row>
    <row r="389" spans="207:232" x14ac:dyDescent="0.25">
      <c r="GY389" s="2"/>
      <c r="HJ389" s="5"/>
      <c r="HK389" s="5"/>
      <c r="HL389" s="5"/>
      <c r="HM389" s="3"/>
      <c r="HN389" s="3"/>
      <c r="HO389" s="3"/>
      <c r="HP389" s="3"/>
      <c r="HQ389" s="3"/>
      <c r="HR389" s="3"/>
      <c r="HS389" s="4"/>
      <c r="HT389" s="4"/>
      <c r="HU389" s="4"/>
      <c r="HV389" s="4"/>
      <c r="HW389" s="4"/>
      <c r="HX389" s="4"/>
    </row>
    <row r="390" spans="207:232" x14ac:dyDescent="0.25">
      <c r="GY390" s="2"/>
      <c r="HJ390" s="5"/>
      <c r="HK390" s="5"/>
      <c r="HL390" s="5"/>
      <c r="HM390" s="3"/>
      <c r="HN390" s="3"/>
      <c r="HO390" s="3"/>
      <c r="HP390" s="3"/>
      <c r="HQ390" s="3"/>
      <c r="HR390" s="3"/>
      <c r="HS390" s="4"/>
      <c r="HT390" s="4"/>
      <c r="HU390" s="4"/>
      <c r="HV390" s="4"/>
      <c r="HW390" s="4"/>
      <c r="HX390" s="4"/>
    </row>
    <row r="391" spans="207:232" x14ac:dyDescent="0.25">
      <c r="GY391" s="2"/>
      <c r="HJ391" s="5"/>
      <c r="HK391" s="5"/>
      <c r="HL391" s="5"/>
      <c r="HM391" s="3"/>
      <c r="HN391" s="3"/>
      <c r="HO391" s="3"/>
      <c r="HP391" s="3"/>
      <c r="HQ391" s="3"/>
      <c r="HR391" s="3"/>
      <c r="HS391" s="4"/>
      <c r="HT391" s="4"/>
      <c r="HU391" s="4"/>
      <c r="HV391" s="4"/>
      <c r="HW391" s="4"/>
      <c r="HX391" s="4"/>
    </row>
    <row r="392" spans="207:232" x14ac:dyDescent="0.25">
      <c r="GY392" s="2"/>
      <c r="HJ392" s="5"/>
      <c r="HK392" s="5"/>
      <c r="HL392" s="5"/>
      <c r="HM392" s="3"/>
      <c r="HN392" s="3"/>
      <c r="HO392" s="3"/>
      <c r="HP392" s="3"/>
      <c r="HQ392" s="3"/>
      <c r="HR392" s="3"/>
      <c r="HS392" s="4"/>
      <c r="HT392" s="4"/>
      <c r="HU392" s="4"/>
      <c r="HV392" s="4"/>
      <c r="HW392" s="4"/>
      <c r="HX392" s="4"/>
    </row>
    <row r="393" spans="207:232" x14ac:dyDescent="0.25">
      <c r="GY393" s="2"/>
      <c r="HJ393" s="5"/>
      <c r="HK393" s="5"/>
      <c r="HL393" s="5"/>
      <c r="HM393" s="3"/>
      <c r="HN393" s="3"/>
      <c r="HO393" s="3"/>
      <c r="HP393" s="3"/>
      <c r="HQ393" s="3"/>
      <c r="HR393" s="3"/>
      <c r="HS393" s="4"/>
      <c r="HT393" s="4"/>
      <c r="HU393" s="4"/>
      <c r="HV393" s="4"/>
      <c r="HW393" s="4"/>
      <c r="HX393" s="4"/>
    </row>
    <row r="394" spans="207:232" x14ac:dyDescent="0.25">
      <c r="GY394" s="2"/>
      <c r="HJ394" s="5"/>
      <c r="HK394" s="5"/>
      <c r="HL394" s="5"/>
      <c r="HM394" s="3"/>
      <c r="HN394" s="3"/>
      <c r="HO394" s="3"/>
      <c r="HP394" s="3"/>
      <c r="HQ394" s="3"/>
      <c r="HR394" s="3"/>
      <c r="HS394" s="4"/>
      <c r="HT394" s="4"/>
      <c r="HU394" s="4"/>
      <c r="HV394" s="4"/>
      <c r="HW394" s="4"/>
      <c r="HX394" s="4"/>
    </row>
    <row r="395" spans="207:232" x14ac:dyDescent="0.25">
      <c r="GY395" s="2"/>
      <c r="HJ395" s="5"/>
      <c r="HK395" s="5"/>
      <c r="HL395" s="5"/>
      <c r="HM395" s="3"/>
      <c r="HN395" s="3"/>
      <c r="HO395" s="3"/>
      <c r="HP395" s="3"/>
      <c r="HQ395" s="3"/>
      <c r="HR395" s="3"/>
      <c r="HS395" s="4"/>
      <c r="HT395" s="4"/>
      <c r="HU395" s="4"/>
      <c r="HV395" s="4"/>
      <c r="HW395" s="4"/>
      <c r="HX395" s="4"/>
    </row>
    <row r="396" spans="207:232" x14ac:dyDescent="0.25">
      <c r="GY396" s="2"/>
      <c r="HJ396" s="5"/>
      <c r="HK396" s="5"/>
      <c r="HL396" s="5"/>
      <c r="HM396" s="3"/>
      <c r="HN396" s="3"/>
      <c r="HO396" s="3"/>
      <c r="HP396" s="3"/>
      <c r="HQ396" s="3"/>
      <c r="HR396" s="3"/>
      <c r="HS396" s="4"/>
      <c r="HT396" s="4"/>
      <c r="HU396" s="4"/>
      <c r="HV396" s="4"/>
      <c r="HW396" s="4"/>
      <c r="HX396" s="4"/>
    </row>
    <row r="397" spans="207:232" x14ac:dyDescent="0.25">
      <c r="GY397" s="2"/>
      <c r="HJ397" s="5"/>
      <c r="HK397" s="5"/>
      <c r="HL397" s="5"/>
      <c r="HM397" s="3"/>
      <c r="HN397" s="3"/>
      <c r="HO397" s="3"/>
      <c r="HP397" s="3"/>
      <c r="HQ397" s="3"/>
      <c r="HR397" s="3"/>
      <c r="HS397" s="4"/>
      <c r="HT397" s="4"/>
      <c r="HU397" s="4"/>
      <c r="HV397" s="4"/>
      <c r="HW397" s="4"/>
      <c r="HX397" s="4"/>
    </row>
    <row r="398" spans="207:232" x14ac:dyDescent="0.25">
      <c r="GY398" s="2"/>
      <c r="HJ398" s="5"/>
      <c r="HK398" s="5"/>
      <c r="HL398" s="5"/>
      <c r="HM398" s="3"/>
      <c r="HN398" s="3"/>
      <c r="HO398" s="3"/>
      <c r="HP398" s="3"/>
      <c r="HQ398" s="3"/>
      <c r="HR398" s="3"/>
      <c r="HS398" s="4"/>
      <c r="HT398" s="4"/>
      <c r="HU398" s="4"/>
      <c r="HV398" s="4"/>
      <c r="HW398" s="4"/>
      <c r="HX398" s="4"/>
    </row>
    <row r="399" spans="207:232" x14ac:dyDescent="0.25">
      <c r="GY399" s="2"/>
      <c r="HJ399" s="5"/>
      <c r="HK399" s="5"/>
      <c r="HL399" s="5"/>
      <c r="HM399" s="3"/>
      <c r="HN399" s="3"/>
      <c r="HO399" s="3"/>
      <c r="HP399" s="3"/>
      <c r="HQ399" s="3"/>
      <c r="HR399" s="3"/>
      <c r="HS399" s="4"/>
      <c r="HT399" s="4"/>
      <c r="HU399" s="4"/>
      <c r="HV399" s="4"/>
      <c r="HW399" s="4"/>
      <c r="HX399" s="4"/>
    </row>
    <row r="400" spans="207:232" x14ac:dyDescent="0.25">
      <c r="GY400" s="2"/>
      <c r="HJ400" s="5"/>
      <c r="HK400" s="5"/>
      <c r="HL400" s="5"/>
      <c r="HM400" s="3"/>
      <c r="HN400" s="3"/>
      <c r="HO400" s="3"/>
      <c r="HP400" s="3"/>
      <c r="HQ400" s="3"/>
      <c r="HR400" s="3"/>
      <c r="HS400" s="4"/>
      <c r="HT400" s="4"/>
      <c r="HU400" s="4"/>
      <c r="HV400" s="4"/>
      <c r="HW400" s="4"/>
      <c r="HX400" s="4"/>
    </row>
    <row r="401" spans="207:232" x14ac:dyDescent="0.25">
      <c r="GY401" s="2"/>
      <c r="HJ401" s="5"/>
      <c r="HK401" s="5"/>
      <c r="HL401" s="5"/>
      <c r="HM401" s="3"/>
      <c r="HN401" s="3"/>
      <c r="HO401" s="3"/>
      <c r="HP401" s="3"/>
      <c r="HQ401" s="3"/>
      <c r="HR401" s="3"/>
      <c r="HS401" s="4"/>
      <c r="HT401" s="4"/>
      <c r="HU401" s="4"/>
      <c r="HV401" s="4"/>
      <c r="HW401" s="4"/>
      <c r="HX401" s="4"/>
    </row>
    <row r="402" spans="207:232" x14ac:dyDescent="0.25">
      <c r="GY402" s="2"/>
      <c r="HJ402" s="5"/>
      <c r="HK402" s="5"/>
      <c r="HL402" s="5"/>
      <c r="HM402" s="3"/>
      <c r="HN402" s="3"/>
      <c r="HO402" s="3"/>
      <c r="HP402" s="3"/>
      <c r="HQ402" s="3"/>
      <c r="HR402" s="3"/>
      <c r="HS402" s="4"/>
      <c r="HT402" s="4"/>
      <c r="HU402" s="4"/>
      <c r="HV402" s="4"/>
      <c r="HW402" s="4"/>
      <c r="HX402" s="4"/>
    </row>
    <row r="403" spans="207:232" x14ac:dyDescent="0.25">
      <c r="GY403" s="2"/>
      <c r="HJ403" s="5"/>
      <c r="HK403" s="5"/>
      <c r="HL403" s="5"/>
      <c r="HM403" s="3"/>
      <c r="HN403" s="3"/>
      <c r="HO403" s="3"/>
      <c r="HP403" s="3"/>
      <c r="HQ403" s="3"/>
      <c r="HR403" s="3"/>
      <c r="HS403" s="4"/>
      <c r="HT403" s="4"/>
      <c r="HU403" s="4"/>
      <c r="HV403" s="4"/>
      <c r="HW403" s="4"/>
      <c r="HX403" s="4"/>
    </row>
    <row r="404" spans="207:232" x14ac:dyDescent="0.25">
      <c r="GY404" s="2"/>
      <c r="HJ404" s="5"/>
      <c r="HK404" s="5"/>
      <c r="HL404" s="5"/>
      <c r="HM404" s="3"/>
      <c r="HN404" s="3"/>
      <c r="HO404" s="3"/>
      <c r="HP404" s="3"/>
      <c r="HQ404" s="3"/>
      <c r="HR404" s="3"/>
      <c r="HS404" s="4"/>
      <c r="HT404" s="4"/>
      <c r="HU404" s="4"/>
      <c r="HV404" s="4"/>
      <c r="HW404" s="4"/>
      <c r="HX404" s="4"/>
    </row>
    <row r="405" spans="207:232" x14ac:dyDescent="0.25">
      <c r="GY405" s="2"/>
      <c r="HJ405" s="5"/>
      <c r="HK405" s="5"/>
      <c r="HL405" s="5"/>
      <c r="HM405" s="3"/>
      <c r="HN405" s="3"/>
      <c r="HO405" s="3"/>
      <c r="HP405" s="3"/>
      <c r="HQ405" s="3"/>
      <c r="HR405" s="3"/>
      <c r="HS405" s="4"/>
      <c r="HT405" s="4"/>
      <c r="HU405" s="4"/>
      <c r="HV405" s="4"/>
      <c r="HW405" s="4"/>
      <c r="HX405" s="4"/>
    </row>
    <row r="406" spans="207:232" x14ac:dyDescent="0.25">
      <c r="GY406" s="2"/>
      <c r="HJ406" s="5"/>
      <c r="HK406" s="5"/>
      <c r="HL406" s="5"/>
      <c r="HM406" s="3"/>
      <c r="HN406" s="3"/>
      <c r="HO406" s="3"/>
      <c r="HP406" s="3"/>
      <c r="HQ406" s="3"/>
      <c r="HR406" s="3"/>
      <c r="HS406" s="4"/>
      <c r="HT406" s="4"/>
      <c r="HU406" s="4"/>
      <c r="HV406" s="4"/>
      <c r="HW406" s="4"/>
      <c r="HX406" s="4"/>
    </row>
    <row r="407" spans="207:232" x14ac:dyDescent="0.25">
      <c r="GY407" s="2"/>
      <c r="HJ407" s="5"/>
      <c r="HK407" s="5"/>
      <c r="HL407" s="5"/>
      <c r="HM407" s="3"/>
      <c r="HN407" s="3"/>
      <c r="HO407" s="3"/>
      <c r="HP407" s="3"/>
      <c r="HQ407" s="3"/>
      <c r="HR407" s="3"/>
      <c r="HS407" s="4"/>
      <c r="HT407" s="4"/>
      <c r="HU407" s="4"/>
      <c r="HV407" s="4"/>
      <c r="HW407" s="4"/>
      <c r="HX407" s="4"/>
    </row>
    <row r="408" spans="207:232" x14ac:dyDescent="0.25">
      <c r="GY408" s="2"/>
      <c r="HJ408" s="5"/>
      <c r="HK408" s="5"/>
      <c r="HL408" s="5"/>
      <c r="HM408" s="3"/>
      <c r="HN408" s="3"/>
      <c r="HO408" s="3"/>
      <c r="HP408" s="3"/>
      <c r="HQ408" s="3"/>
      <c r="HR408" s="3"/>
      <c r="HS408" s="4"/>
      <c r="HT408" s="4"/>
      <c r="HU408" s="4"/>
      <c r="HV408" s="4"/>
      <c r="HW408" s="4"/>
      <c r="HX408" s="4"/>
    </row>
    <row r="409" spans="207:232" x14ac:dyDescent="0.25">
      <c r="GY409" s="2"/>
      <c r="HJ409" s="5"/>
      <c r="HK409" s="5"/>
      <c r="HL409" s="5"/>
      <c r="HM409" s="3"/>
      <c r="HN409" s="3"/>
      <c r="HO409" s="3"/>
      <c r="HP409" s="3"/>
      <c r="HQ409" s="3"/>
      <c r="HR409" s="3"/>
      <c r="HS409" s="4"/>
      <c r="HT409" s="4"/>
      <c r="HU409" s="4"/>
      <c r="HV409" s="4"/>
      <c r="HW409" s="4"/>
      <c r="HX409" s="4"/>
    </row>
    <row r="410" spans="207:232" x14ac:dyDescent="0.25">
      <c r="GY410" s="2"/>
      <c r="HJ410" s="5"/>
      <c r="HK410" s="5"/>
      <c r="HL410" s="5"/>
      <c r="HM410" s="3"/>
      <c r="HN410" s="3"/>
      <c r="HO410" s="3"/>
      <c r="HP410" s="3"/>
      <c r="HQ410" s="3"/>
      <c r="HR410" s="3"/>
      <c r="HS410" s="4"/>
      <c r="HT410" s="4"/>
      <c r="HU410" s="4"/>
      <c r="HV410" s="4"/>
      <c r="HW410" s="4"/>
      <c r="HX410" s="4"/>
    </row>
    <row r="411" spans="207:232" x14ac:dyDescent="0.25">
      <c r="GY411" s="2"/>
      <c r="HJ411" s="5"/>
      <c r="HK411" s="5"/>
      <c r="HL411" s="5"/>
      <c r="HM411" s="3"/>
      <c r="HN411" s="3"/>
      <c r="HO411" s="3"/>
      <c r="HP411" s="3"/>
      <c r="HQ411" s="3"/>
      <c r="HR411" s="3"/>
      <c r="HS411" s="4"/>
      <c r="HT411" s="4"/>
      <c r="HU411" s="4"/>
      <c r="HV411" s="4"/>
      <c r="HW411" s="4"/>
      <c r="HX411" s="4"/>
    </row>
    <row r="412" spans="207:232" x14ac:dyDescent="0.25">
      <c r="GY412" s="2"/>
      <c r="HJ412" s="5"/>
      <c r="HK412" s="5"/>
      <c r="HL412" s="5"/>
      <c r="HM412" s="3"/>
      <c r="HN412" s="3"/>
      <c r="HO412" s="3"/>
      <c r="HP412" s="3"/>
      <c r="HQ412" s="3"/>
      <c r="HR412" s="3"/>
      <c r="HS412" s="4"/>
      <c r="HT412" s="4"/>
      <c r="HU412" s="4"/>
      <c r="HV412" s="4"/>
      <c r="HW412" s="4"/>
      <c r="HX412" s="4"/>
    </row>
    <row r="413" spans="207:232" x14ac:dyDescent="0.25">
      <c r="GY413" s="2"/>
      <c r="HJ413" s="5"/>
      <c r="HK413" s="5"/>
      <c r="HL413" s="5"/>
      <c r="HM413" s="3"/>
      <c r="HN413" s="3"/>
      <c r="HO413" s="3"/>
      <c r="HP413" s="3"/>
      <c r="HQ413" s="3"/>
      <c r="HR413" s="3"/>
      <c r="HS413" s="4"/>
      <c r="HT413" s="4"/>
      <c r="HU413" s="4"/>
      <c r="HV413" s="4"/>
      <c r="HW413" s="4"/>
      <c r="HX413" s="4"/>
    </row>
    <row r="414" spans="207:232" x14ac:dyDescent="0.25">
      <c r="GY414" s="2"/>
      <c r="HJ414" s="5"/>
      <c r="HK414" s="5"/>
      <c r="HL414" s="5"/>
      <c r="HM414" s="3"/>
      <c r="HN414" s="3"/>
      <c r="HO414" s="3"/>
      <c r="HP414" s="3"/>
      <c r="HQ414" s="3"/>
      <c r="HR414" s="3"/>
      <c r="HS414" s="4"/>
      <c r="HT414" s="4"/>
      <c r="HU414" s="4"/>
      <c r="HV414" s="4"/>
      <c r="HW414" s="4"/>
      <c r="HX414" s="4"/>
    </row>
    <row r="415" spans="207:232" x14ac:dyDescent="0.25">
      <c r="GY415" s="2"/>
      <c r="HJ415" s="5"/>
      <c r="HK415" s="5"/>
      <c r="HL415" s="5"/>
      <c r="HM415" s="3"/>
      <c r="HN415" s="3"/>
      <c r="HO415" s="3"/>
      <c r="HP415" s="3"/>
      <c r="HQ415" s="3"/>
      <c r="HR415" s="3"/>
      <c r="HS415" s="4"/>
      <c r="HT415" s="4"/>
      <c r="HU415" s="4"/>
      <c r="HV415" s="4"/>
      <c r="HW415" s="4"/>
      <c r="HX415" s="4"/>
    </row>
    <row r="416" spans="207:232" x14ac:dyDescent="0.25">
      <c r="GY416" s="2"/>
      <c r="HJ416" s="5"/>
      <c r="HK416" s="5"/>
      <c r="HL416" s="5"/>
      <c r="HM416" s="3"/>
      <c r="HN416" s="3"/>
      <c r="HO416" s="3"/>
      <c r="HP416" s="3"/>
      <c r="HQ416" s="3"/>
      <c r="HR416" s="3"/>
      <c r="HS416" s="4"/>
      <c r="HT416" s="4"/>
      <c r="HU416" s="4"/>
      <c r="HV416" s="4"/>
      <c r="HW416" s="4"/>
      <c r="HX416" s="4"/>
    </row>
    <row r="417" spans="207:232" x14ac:dyDescent="0.25">
      <c r="GY417" s="2"/>
      <c r="HJ417" s="5"/>
      <c r="HK417" s="5"/>
      <c r="HL417" s="5"/>
      <c r="HM417" s="3"/>
      <c r="HN417" s="3"/>
      <c r="HO417" s="3"/>
      <c r="HP417" s="3"/>
      <c r="HQ417" s="3"/>
      <c r="HR417" s="3"/>
      <c r="HS417" s="4"/>
      <c r="HT417" s="4"/>
      <c r="HU417" s="4"/>
      <c r="HV417" s="4"/>
      <c r="HW417" s="4"/>
      <c r="HX417" s="4"/>
    </row>
    <row r="418" spans="207:232" x14ac:dyDescent="0.25">
      <c r="GY418" s="2"/>
      <c r="HJ418" s="5"/>
      <c r="HK418" s="5"/>
      <c r="HL418" s="5"/>
      <c r="HM418" s="3"/>
      <c r="HN418" s="3"/>
      <c r="HO418" s="3"/>
      <c r="HP418" s="3"/>
      <c r="HQ418" s="3"/>
      <c r="HR418" s="3"/>
      <c r="HS418" s="4"/>
      <c r="HT418" s="4"/>
      <c r="HU418" s="4"/>
      <c r="HV418" s="4"/>
      <c r="HW418" s="4"/>
      <c r="HX418" s="4"/>
    </row>
    <row r="419" spans="207:232" x14ac:dyDescent="0.25">
      <c r="GY419" s="2"/>
      <c r="HJ419" s="5"/>
      <c r="HK419" s="5"/>
      <c r="HL419" s="5"/>
      <c r="HM419" s="3"/>
      <c r="HN419" s="3"/>
      <c r="HO419" s="3"/>
      <c r="HP419" s="3"/>
      <c r="HQ419" s="3"/>
      <c r="HR419" s="3"/>
      <c r="HS419" s="4"/>
      <c r="HT419" s="4"/>
      <c r="HU419" s="4"/>
      <c r="HV419" s="4"/>
      <c r="HW419" s="4"/>
      <c r="HX419" s="4"/>
    </row>
    <row r="420" spans="207:232" x14ac:dyDescent="0.25">
      <c r="GY420" s="2"/>
      <c r="HJ420" s="5"/>
      <c r="HK420" s="5"/>
      <c r="HL420" s="5"/>
      <c r="HM420" s="3"/>
      <c r="HN420" s="3"/>
      <c r="HO420" s="3"/>
      <c r="HP420" s="3"/>
      <c r="HQ420" s="3"/>
      <c r="HR420" s="3"/>
      <c r="HS420" s="4"/>
      <c r="HT420" s="4"/>
      <c r="HU420" s="4"/>
      <c r="HV420" s="4"/>
      <c r="HW420" s="4"/>
      <c r="HX420" s="4"/>
    </row>
    <row r="421" spans="207:232" x14ac:dyDescent="0.25">
      <c r="GY421" s="2"/>
      <c r="HJ421" s="5"/>
      <c r="HK421" s="5"/>
      <c r="HL421" s="5"/>
      <c r="HM421" s="3"/>
      <c r="HN421" s="3"/>
      <c r="HO421" s="3"/>
      <c r="HP421" s="3"/>
      <c r="HQ421" s="3"/>
      <c r="HR421" s="3"/>
      <c r="HS421" s="4"/>
      <c r="HT421" s="4"/>
      <c r="HU421" s="4"/>
      <c r="HV421" s="4"/>
      <c r="HW421" s="4"/>
      <c r="HX421" s="4"/>
    </row>
    <row r="422" spans="207:232" x14ac:dyDescent="0.25">
      <c r="GY422" s="2"/>
      <c r="HJ422" s="5"/>
      <c r="HK422" s="5"/>
      <c r="HL422" s="5"/>
      <c r="HM422" s="3"/>
      <c r="HN422" s="3"/>
      <c r="HO422" s="3"/>
      <c r="HP422" s="3"/>
      <c r="HQ422" s="3"/>
      <c r="HR422" s="3"/>
      <c r="HS422" s="4"/>
      <c r="HT422" s="4"/>
      <c r="HU422" s="4"/>
      <c r="HV422" s="4"/>
      <c r="HW422" s="4"/>
      <c r="HX422" s="4"/>
    </row>
    <row r="423" spans="207:232" x14ac:dyDescent="0.25">
      <c r="GY423" s="2"/>
      <c r="HJ423" s="5"/>
      <c r="HK423" s="5"/>
      <c r="HL423" s="5"/>
      <c r="HM423" s="3"/>
      <c r="HN423" s="3"/>
      <c r="HO423" s="3"/>
      <c r="HP423" s="3"/>
      <c r="HQ423" s="3"/>
      <c r="HR423" s="3"/>
      <c r="HS423" s="4"/>
      <c r="HT423" s="4"/>
      <c r="HU423" s="4"/>
      <c r="HV423" s="4"/>
      <c r="HW423" s="4"/>
      <c r="HX423" s="4"/>
    </row>
    <row r="424" spans="207:232" x14ac:dyDescent="0.25">
      <c r="GY424" s="2"/>
      <c r="HJ424" s="5"/>
      <c r="HK424" s="5"/>
      <c r="HL424" s="5"/>
      <c r="HM424" s="3"/>
      <c r="HN424" s="3"/>
      <c r="HO424" s="3"/>
      <c r="HP424" s="3"/>
      <c r="HQ424" s="3"/>
      <c r="HR424" s="3"/>
      <c r="HS424" s="4"/>
      <c r="HT424" s="4"/>
      <c r="HU424" s="4"/>
      <c r="HV424" s="4"/>
      <c r="HW424" s="4"/>
      <c r="HX424" s="4"/>
    </row>
    <row r="425" spans="207:232" x14ac:dyDescent="0.25">
      <c r="GY425" s="2"/>
      <c r="HJ425" s="5"/>
      <c r="HK425" s="5"/>
      <c r="HL425" s="5"/>
      <c r="HM425" s="3"/>
      <c r="HN425" s="3"/>
      <c r="HO425" s="3"/>
      <c r="HP425" s="3"/>
      <c r="HQ425" s="3"/>
      <c r="HR425" s="3"/>
      <c r="HS425" s="4"/>
      <c r="HT425" s="4"/>
      <c r="HU425" s="4"/>
      <c r="HV425" s="4"/>
      <c r="HW425" s="4"/>
      <c r="HX425" s="4"/>
    </row>
    <row r="426" spans="207:232" x14ac:dyDescent="0.25">
      <c r="GY426" s="2"/>
      <c r="HJ426" s="5"/>
      <c r="HK426" s="5"/>
      <c r="HL426" s="5"/>
      <c r="HM426" s="3"/>
      <c r="HN426" s="3"/>
      <c r="HO426" s="3"/>
      <c r="HP426" s="3"/>
      <c r="HQ426" s="3"/>
      <c r="HR426" s="3"/>
      <c r="HS426" s="4"/>
      <c r="HT426" s="4"/>
      <c r="HU426" s="4"/>
      <c r="HV426" s="4"/>
      <c r="HW426" s="4"/>
      <c r="HX426" s="4"/>
    </row>
    <row r="427" spans="207:232" x14ac:dyDescent="0.25">
      <c r="GY427" s="2"/>
      <c r="HJ427" s="5"/>
      <c r="HK427" s="5"/>
      <c r="HL427" s="5"/>
      <c r="HM427" s="3"/>
      <c r="HN427" s="3"/>
      <c r="HO427" s="3"/>
      <c r="HP427" s="3"/>
      <c r="HQ427" s="3"/>
      <c r="HR427" s="3"/>
      <c r="HS427" s="4"/>
      <c r="HT427" s="4"/>
      <c r="HU427" s="4"/>
      <c r="HV427" s="4"/>
      <c r="HW427" s="4"/>
      <c r="HX427" s="4"/>
    </row>
    <row r="428" spans="207:232" x14ac:dyDescent="0.25">
      <c r="GY428" s="2"/>
      <c r="HJ428" s="5"/>
      <c r="HK428" s="5"/>
      <c r="HL428" s="5"/>
      <c r="HM428" s="3"/>
      <c r="HN428" s="3"/>
      <c r="HO428" s="3"/>
      <c r="HP428" s="3"/>
      <c r="HQ428" s="3"/>
      <c r="HR428" s="3"/>
      <c r="HS428" s="4"/>
      <c r="HT428" s="4"/>
      <c r="HU428" s="4"/>
      <c r="HV428" s="4"/>
      <c r="HW428" s="4"/>
      <c r="HX428" s="4"/>
    </row>
    <row r="429" spans="207:232" x14ac:dyDescent="0.25">
      <c r="GY429" s="2"/>
      <c r="HJ429" s="5"/>
      <c r="HK429" s="5"/>
      <c r="HL429" s="5"/>
      <c r="HM429" s="3"/>
      <c r="HN429" s="3"/>
      <c r="HO429" s="3"/>
      <c r="HP429" s="3"/>
      <c r="HQ429" s="3"/>
      <c r="HR429" s="3"/>
      <c r="HS429" s="4"/>
      <c r="HT429" s="4"/>
      <c r="HU429" s="4"/>
      <c r="HV429" s="4"/>
      <c r="HW429" s="4"/>
      <c r="HX429" s="4"/>
    </row>
    <row r="430" spans="207:232" x14ac:dyDescent="0.25">
      <c r="GY430" s="2"/>
      <c r="HJ430" s="5"/>
      <c r="HK430" s="5"/>
      <c r="HL430" s="5"/>
      <c r="HM430" s="3"/>
      <c r="HN430" s="3"/>
      <c r="HO430" s="3"/>
      <c r="HP430" s="3"/>
      <c r="HQ430" s="3"/>
      <c r="HR430" s="3"/>
      <c r="HS430" s="4"/>
      <c r="HT430" s="4"/>
      <c r="HU430" s="4"/>
      <c r="HV430" s="4"/>
      <c r="HW430" s="4"/>
      <c r="HX430" s="4"/>
    </row>
    <row r="431" spans="207:232" x14ac:dyDescent="0.25">
      <c r="GY431" s="2"/>
      <c r="HJ431" s="5"/>
      <c r="HK431" s="5"/>
      <c r="HL431" s="5"/>
      <c r="HM431" s="3"/>
      <c r="HN431" s="3"/>
      <c r="HO431" s="3"/>
      <c r="HP431" s="3"/>
      <c r="HQ431" s="3"/>
      <c r="HR431" s="3"/>
      <c r="HS431" s="4"/>
      <c r="HT431" s="4"/>
      <c r="HU431" s="4"/>
      <c r="HV431" s="4"/>
      <c r="HW431" s="4"/>
      <c r="HX431" s="4"/>
    </row>
    <row r="432" spans="207:232" x14ac:dyDescent="0.25">
      <c r="GY432" s="2"/>
      <c r="HJ432" s="5"/>
      <c r="HK432" s="5"/>
      <c r="HL432" s="5"/>
      <c r="HM432" s="3"/>
      <c r="HN432" s="3"/>
      <c r="HO432" s="3"/>
      <c r="HP432" s="3"/>
      <c r="HQ432" s="3"/>
      <c r="HR432" s="3"/>
      <c r="HS432" s="4"/>
      <c r="HT432" s="4"/>
      <c r="HU432" s="4"/>
      <c r="HV432" s="4"/>
      <c r="HW432" s="4"/>
      <c r="HX432" s="4"/>
    </row>
    <row r="433" spans="207:232" x14ac:dyDescent="0.25">
      <c r="GY433" s="2"/>
      <c r="HJ433" s="5"/>
      <c r="HK433" s="5"/>
      <c r="HL433" s="5"/>
      <c r="HM433" s="3"/>
      <c r="HN433" s="3"/>
      <c r="HO433" s="3"/>
      <c r="HP433" s="3"/>
      <c r="HQ433" s="3"/>
      <c r="HR433" s="3"/>
      <c r="HS433" s="4"/>
      <c r="HT433" s="4"/>
      <c r="HU433" s="4"/>
      <c r="HV433" s="4"/>
      <c r="HW433" s="4"/>
      <c r="HX433" s="4"/>
    </row>
    <row r="434" spans="207:232" x14ac:dyDescent="0.25">
      <c r="GY434" s="2"/>
      <c r="HJ434" s="5"/>
      <c r="HK434" s="5"/>
      <c r="HL434" s="5"/>
      <c r="HM434" s="3"/>
      <c r="HN434" s="3"/>
      <c r="HO434" s="3"/>
      <c r="HP434" s="3"/>
      <c r="HQ434" s="3"/>
      <c r="HR434" s="3"/>
      <c r="HS434" s="4"/>
      <c r="HT434" s="4"/>
      <c r="HU434" s="4"/>
      <c r="HV434" s="4"/>
      <c r="HW434" s="4"/>
      <c r="HX434" s="4"/>
    </row>
    <row r="435" spans="207:232" x14ac:dyDescent="0.25">
      <c r="GY435" s="2"/>
      <c r="HJ435" s="5"/>
      <c r="HK435" s="5"/>
      <c r="HL435" s="5"/>
      <c r="HM435" s="3"/>
      <c r="HN435" s="3"/>
      <c r="HO435" s="3"/>
      <c r="HP435" s="3"/>
      <c r="HQ435" s="3"/>
      <c r="HR435" s="3"/>
      <c r="HS435" s="4"/>
      <c r="HT435" s="4"/>
      <c r="HU435" s="4"/>
      <c r="HV435" s="4"/>
      <c r="HW435" s="4"/>
      <c r="HX435" s="4"/>
    </row>
    <row r="436" spans="207:232" x14ac:dyDescent="0.25">
      <c r="GY436" s="2"/>
      <c r="HJ436" s="5"/>
      <c r="HK436" s="5"/>
      <c r="HL436" s="5"/>
      <c r="HM436" s="3"/>
      <c r="HN436" s="3"/>
      <c r="HO436" s="3"/>
      <c r="HP436" s="3"/>
      <c r="HQ436" s="3"/>
      <c r="HR436" s="3"/>
      <c r="HS436" s="4"/>
      <c r="HT436" s="4"/>
      <c r="HU436" s="4"/>
      <c r="HV436" s="4"/>
      <c r="HW436" s="4"/>
      <c r="HX436" s="4"/>
    </row>
    <row r="437" spans="207:232" x14ac:dyDescent="0.25">
      <c r="GY437" s="2"/>
      <c r="HJ437" s="5"/>
      <c r="HK437" s="5"/>
      <c r="HL437" s="5"/>
      <c r="HM437" s="3"/>
      <c r="HN437" s="3"/>
      <c r="HO437" s="3"/>
      <c r="HP437" s="3"/>
      <c r="HQ437" s="3"/>
      <c r="HR437" s="3"/>
      <c r="HS437" s="4"/>
      <c r="HT437" s="4"/>
      <c r="HU437" s="4"/>
      <c r="HV437" s="4"/>
      <c r="HW437" s="4"/>
      <c r="HX437" s="4"/>
    </row>
    <row r="438" spans="207:232" x14ac:dyDescent="0.25">
      <c r="GY438" s="2"/>
      <c r="HJ438" s="5"/>
      <c r="HK438" s="5"/>
      <c r="HL438" s="5"/>
      <c r="HM438" s="3"/>
      <c r="HN438" s="3"/>
      <c r="HO438" s="3"/>
      <c r="HP438" s="3"/>
      <c r="HQ438" s="3"/>
      <c r="HR438" s="3"/>
      <c r="HS438" s="4"/>
      <c r="HT438" s="4"/>
      <c r="HU438" s="4"/>
      <c r="HV438" s="4"/>
      <c r="HW438" s="4"/>
      <c r="HX438" s="4"/>
    </row>
    <row r="439" spans="207:232" x14ac:dyDescent="0.25">
      <c r="GY439" s="2"/>
      <c r="HJ439" s="5"/>
      <c r="HK439" s="5"/>
      <c r="HL439" s="5"/>
      <c r="HM439" s="3"/>
      <c r="HN439" s="3"/>
      <c r="HO439" s="3"/>
      <c r="HP439" s="3"/>
      <c r="HQ439" s="3"/>
      <c r="HR439" s="3"/>
      <c r="HS439" s="4"/>
      <c r="HT439" s="4"/>
      <c r="HU439" s="4"/>
      <c r="HV439" s="4"/>
      <c r="HW439" s="4"/>
      <c r="HX439" s="4"/>
    </row>
    <row r="440" spans="207:232" x14ac:dyDescent="0.25">
      <c r="GY440" s="2"/>
      <c r="HJ440" s="5"/>
      <c r="HK440" s="5"/>
      <c r="HL440" s="5"/>
      <c r="HM440" s="3"/>
      <c r="HN440" s="3"/>
      <c r="HO440" s="3"/>
      <c r="HP440" s="3"/>
      <c r="HQ440" s="3"/>
      <c r="HR440" s="3"/>
      <c r="HS440" s="4"/>
      <c r="HT440" s="4"/>
      <c r="HU440" s="4"/>
      <c r="HV440" s="4"/>
      <c r="HW440" s="4"/>
      <c r="HX440" s="4"/>
    </row>
    <row r="441" spans="207:232" x14ac:dyDescent="0.25">
      <c r="GY441" s="2"/>
      <c r="HJ441" s="5"/>
      <c r="HK441" s="5"/>
      <c r="HL441" s="5"/>
      <c r="HM441" s="3"/>
      <c r="HN441" s="3"/>
      <c r="HO441" s="3"/>
      <c r="HP441" s="3"/>
      <c r="HQ441" s="3"/>
      <c r="HR441" s="3"/>
      <c r="HS441" s="4"/>
      <c r="HT441" s="4"/>
      <c r="HU441" s="4"/>
      <c r="HV441" s="4"/>
      <c r="HW441" s="4"/>
      <c r="HX441" s="4"/>
    </row>
    <row r="442" spans="207:232" x14ac:dyDescent="0.25">
      <c r="GY442" s="2"/>
      <c r="HJ442" s="5"/>
      <c r="HK442" s="5"/>
      <c r="HL442" s="5"/>
      <c r="HM442" s="3"/>
      <c r="HN442" s="3"/>
      <c r="HO442" s="3"/>
      <c r="HP442" s="3"/>
      <c r="HQ442" s="3"/>
      <c r="HR442" s="3"/>
      <c r="HS442" s="4"/>
      <c r="HT442" s="4"/>
      <c r="HU442" s="4"/>
      <c r="HV442" s="4"/>
      <c r="HW442" s="4"/>
      <c r="HX442" s="4"/>
    </row>
    <row r="443" spans="207:232" x14ac:dyDescent="0.25">
      <c r="GY443" s="2"/>
      <c r="HJ443" s="5"/>
      <c r="HK443" s="5"/>
      <c r="HL443" s="5"/>
      <c r="HM443" s="3"/>
      <c r="HN443" s="3"/>
      <c r="HO443" s="3"/>
      <c r="HP443" s="3"/>
      <c r="HQ443" s="3"/>
      <c r="HR443" s="3"/>
      <c r="HS443" s="4"/>
      <c r="HT443" s="4"/>
      <c r="HU443" s="4"/>
      <c r="HV443" s="4"/>
      <c r="HW443" s="4"/>
      <c r="HX443" s="4"/>
    </row>
    <row r="444" spans="207:232" x14ac:dyDescent="0.25">
      <c r="GY444" s="2"/>
      <c r="HJ444" s="5"/>
      <c r="HK444" s="5"/>
      <c r="HL444" s="5"/>
      <c r="HM444" s="3"/>
      <c r="HN444" s="3"/>
      <c r="HO444" s="3"/>
      <c r="HP444" s="3"/>
      <c r="HQ444" s="3"/>
      <c r="HR444" s="3"/>
      <c r="HS444" s="4"/>
      <c r="HT444" s="4"/>
      <c r="HU444" s="4"/>
      <c r="HV444" s="4"/>
      <c r="HW444" s="4"/>
      <c r="HX444" s="4"/>
    </row>
    <row r="445" spans="207:232" x14ac:dyDescent="0.25">
      <c r="GY445" s="2"/>
      <c r="HJ445" s="5"/>
      <c r="HK445" s="5"/>
      <c r="HL445" s="5"/>
      <c r="HM445" s="3"/>
      <c r="HN445" s="3"/>
      <c r="HO445" s="3"/>
      <c r="HP445" s="3"/>
      <c r="HQ445" s="3"/>
      <c r="HR445" s="3"/>
      <c r="HS445" s="4"/>
      <c r="HT445" s="4"/>
      <c r="HU445" s="4"/>
      <c r="HV445" s="4"/>
      <c r="HW445" s="4"/>
      <c r="HX445" s="4"/>
    </row>
    <row r="446" spans="207:232" x14ac:dyDescent="0.25">
      <c r="GY446" s="2"/>
      <c r="HJ446" s="5"/>
      <c r="HK446" s="5"/>
      <c r="HL446" s="5"/>
      <c r="HM446" s="3"/>
      <c r="HN446" s="3"/>
      <c r="HO446" s="3"/>
      <c r="HP446" s="3"/>
      <c r="HQ446" s="3"/>
      <c r="HR446" s="3"/>
      <c r="HS446" s="4"/>
      <c r="HT446" s="4"/>
      <c r="HU446" s="4"/>
      <c r="HV446" s="4"/>
      <c r="HW446" s="4"/>
      <c r="HX446" s="4"/>
    </row>
    <row r="447" spans="207:232" x14ac:dyDescent="0.25">
      <c r="GY447" s="2"/>
      <c r="HJ447" s="5"/>
      <c r="HK447" s="5"/>
      <c r="HL447" s="5"/>
      <c r="HM447" s="3"/>
      <c r="HN447" s="3"/>
      <c r="HO447" s="3"/>
      <c r="HP447" s="3"/>
      <c r="HQ447" s="3"/>
      <c r="HR447" s="3"/>
      <c r="HS447" s="4"/>
      <c r="HT447" s="4"/>
      <c r="HU447" s="4"/>
      <c r="HV447" s="4"/>
      <c r="HW447" s="4"/>
      <c r="HX447" s="4"/>
    </row>
    <row r="448" spans="207:232" x14ac:dyDescent="0.25">
      <c r="GY448" s="2"/>
      <c r="HJ448" s="5"/>
      <c r="HK448" s="5"/>
      <c r="HL448" s="5"/>
      <c r="HM448" s="3"/>
      <c r="HN448" s="3"/>
      <c r="HO448" s="3"/>
      <c r="HP448" s="3"/>
      <c r="HQ448" s="3"/>
      <c r="HR448" s="3"/>
      <c r="HS448" s="4"/>
      <c r="HT448" s="4"/>
      <c r="HU448" s="4"/>
      <c r="HV448" s="4"/>
      <c r="HW448" s="4"/>
      <c r="HX448" s="4"/>
    </row>
    <row r="449" spans="207:232" x14ac:dyDescent="0.25">
      <c r="GY449" s="2"/>
      <c r="HJ449" s="5"/>
      <c r="HK449" s="5"/>
      <c r="HL449" s="5"/>
      <c r="HM449" s="3"/>
      <c r="HN449" s="3"/>
      <c r="HO449" s="3"/>
      <c r="HP449" s="3"/>
      <c r="HQ449" s="3"/>
      <c r="HR449" s="3"/>
      <c r="HS449" s="4"/>
      <c r="HT449" s="4"/>
      <c r="HU449" s="4"/>
      <c r="HV449" s="4"/>
      <c r="HW449" s="4"/>
      <c r="HX449" s="4"/>
    </row>
    <row r="450" spans="207:232" x14ac:dyDescent="0.25">
      <c r="GY450" s="2"/>
      <c r="HJ450" s="5"/>
      <c r="HK450" s="5"/>
      <c r="HL450" s="5"/>
      <c r="HM450" s="3"/>
      <c r="HN450" s="3"/>
      <c r="HO450" s="3"/>
      <c r="HP450" s="3"/>
      <c r="HQ450" s="3"/>
      <c r="HR450" s="3"/>
      <c r="HS450" s="4"/>
      <c r="HT450" s="4"/>
      <c r="HU450" s="4"/>
      <c r="HV450" s="4"/>
      <c r="HW450" s="4"/>
      <c r="HX450" s="4"/>
    </row>
    <row r="451" spans="207:232" x14ac:dyDescent="0.25">
      <c r="GY451" s="2"/>
      <c r="HJ451" s="5"/>
      <c r="HK451" s="5"/>
      <c r="HL451" s="5"/>
      <c r="HM451" s="3"/>
      <c r="HN451" s="3"/>
      <c r="HO451" s="3"/>
      <c r="HP451" s="3"/>
      <c r="HQ451" s="3"/>
      <c r="HR451" s="3"/>
      <c r="HS451" s="4"/>
      <c r="HT451" s="4"/>
      <c r="HU451" s="4"/>
      <c r="HV451" s="4"/>
      <c r="HW451" s="4"/>
      <c r="HX451" s="4"/>
    </row>
    <row r="452" spans="207:232" x14ac:dyDescent="0.25">
      <c r="GY452" s="2"/>
      <c r="HJ452" s="5"/>
      <c r="HK452" s="5"/>
      <c r="HL452" s="5"/>
      <c r="HM452" s="3"/>
      <c r="HN452" s="3"/>
      <c r="HO452" s="3"/>
      <c r="HP452" s="3"/>
      <c r="HQ452" s="3"/>
      <c r="HR452" s="3"/>
      <c r="HS452" s="4"/>
      <c r="HT452" s="4"/>
      <c r="HU452" s="4"/>
      <c r="HV452" s="4"/>
      <c r="HW452" s="4"/>
      <c r="HX452" s="4"/>
    </row>
    <row r="453" spans="207:232" x14ac:dyDescent="0.25">
      <c r="GY453" s="2"/>
      <c r="HJ453" s="5"/>
      <c r="HK453" s="5"/>
      <c r="HL453" s="5"/>
      <c r="HM453" s="3"/>
      <c r="HN453" s="3"/>
      <c r="HO453" s="3"/>
      <c r="HP453" s="3"/>
      <c r="HQ453" s="3"/>
      <c r="HR453" s="3"/>
      <c r="HS453" s="4"/>
      <c r="HT453" s="4"/>
      <c r="HU453" s="4"/>
      <c r="HV453" s="4"/>
      <c r="HW453" s="4"/>
      <c r="HX453" s="4"/>
    </row>
    <row r="454" spans="207:232" x14ac:dyDescent="0.25">
      <c r="GY454" s="2"/>
      <c r="HJ454" s="5"/>
      <c r="HK454" s="5"/>
      <c r="HL454" s="5"/>
      <c r="HM454" s="3"/>
      <c r="HN454" s="3"/>
      <c r="HO454" s="3"/>
      <c r="HP454" s="3"/>
      <c r="HQ454" s="3"/>
      <c r="HR454" s="3"/>
      <c r="HS454" s="4"/>
      <c r="HT454" s="4"/>
      <c r="HU454" s="4"/>
      <c r="HV454" s="4"/>
      <c r="HW454" s="4"/>
      <c r="HX454" s="4"/>
    </row>
    <row r="455" spans="207:232" x14ac:dyDescent="0.25">
      <c r="GY455" s="2"/>
      <c r="HJ455" s="5"/>
      <c r="HK455" s="5"/>
      <c r="HL455" s="5"/>
      <c r="HM455" s="3"/>
      <c r="HN455" s="3"/>
      <c r="HO455" s="3"/>
      <c r="HP455" s="3"/>
      <c r="HQ455" s="3"/>
      <c r="HR455" s="3"/>
      <c r="HS455" s="4"/>
      <c r="HT455" s="4"/>
      <c r="HU455" s="4"/>
      <c r="HV455" s="4"/>
      <c r="HW455" s="4"/>
      <c r="HX455" s="4"/>
    </row>
    <row r="456" spans="207:232" x14ac:dyDescent="0.25">
      <c r="GY456" s="2"/>
      <c r="HJ456" s="5"/>
      <c r="HK456" s="5"/>
      <c r="HL456" s="5"/>
      <c r="HM456" s="3"/>
      <c r="HN456" s="3"/>
      <c r="HO456" s="3"/>
      <c r="HP456" s="3"/>
      <c r="HQ456" s="3"/>
      <c r="HR456" s="3"/>
      <c r="HS456" s="4"/>
      <c r="HT456" s="4"/>
      <c r="HU456" s="4"/>
      <c r="HV456" s="4"/>
      <c r="HW456" s="4"/>
      <c r="HX456" s="4"/>
    </row>
    <row r="457" spans="207:232" x14ac:dyDescent="0.25">
      <c r="GY457" s="2"/>
      <c r="HJ457" s="5"/>
      <c r="HK457" s="5"/>
      <c r="HL457" s="5"/>
      <c r="HM457" s="3"/>
      <c r="HN457" s="3"/>
      <c r="HO457" s="3"/>
      <c r="HP457" s="3"/>
      <c r="HQ457" s="3"/>
      <c r="HR457" s="3"/>
      <c r="HS457" s="4"/>
      <c r="HT457" s="4"/>
      <c r="HU457" s="4"/>
      <c r="HV457" s="4"/>
      <c r="HW457" s="4"/>
      <c r="HX457" s="4"/>
    </row>
    <row r="458" spans="207:232" x14ac:dyDescent="0.25">
      <c r="GY458" s="2"/>
      <c r="HJ458" s="5"/>
      <c r="HK458" s="5"/>
      <c r="HL458" s="5"/>
      <c r="HM458" s="3"/>
      <c r="HN458" s="3"/>
      <c r="HO458" s="3"/>
      <c r="HP458" s="3"/>
      <c r="HQ458" s="3"/>
      <c r="HR458" s="3"/>
      <c r="HS458" s="4"/>
      <c r="HT458" s="4"/>
      <c r="HU458" s="4"/>
      <c r="HV458" s="4"/>
      <c r="HW458" s="4"/>
      <c r="HX458" s="4"/>
    </row>
    <row r="459" spans="207:232" x14ac:dyDescent="0.25">
      <c r="GY459" s="2"/>
      <c r="HJ459" s="5"/>
      <c r="HK459" s="5"/>
      <c r="HL459" s="5"/>
      <c r="HM459" s="3"/>
      <c r="HN459" s="3"/>
      <c r="HO459" s="3"/>
      <c r="HP459" s="3"/>
      <c r="HQ459" s="3"/>
      <c r="HR459" s="3"/>
      <c r="HS459" s="4"/>
      <c r="HT459" s="4"/>
      <c r="HU459" s="4"/>
      <c r="HV459" s="4"/>
      <c r="HW459" s="4"/>
      <c r="HX459" s="4"/>
    </row>
    <row r="460" spans="207:232" x14ac:dyDescent="0.25">
      <c r="GY460" s="2"/>
      <c r="HJ460" s="5"/>
      <c r="HK460" s="5"/>
      <c r="HL460" s="5"/>
      <c r="HM460" s="3"/>
      <c r="HN460" s="3"/>
      <c r="HO460" s="3"/>
      <c r="HP460" s="3"/>
      <c r="HQ460" s="3"/>
      <c r="HR460" s="3"/>
      <c r="HS460" s="4"/>
      <c r="HT460" s="4"/>
      <c r="HU460" s="4"/>
      <c r="HV460" s="4"/>
      <c r="HW460" s="4"/>
      <c r="HX460" s="4"/>
    </row>
    <row r="461" spans="207:232" x14ac:dyDescent="0.25">
      <c r="GY461" s="2"/>
      <c r="HJ461" s="5"/>
      <c r="HK461" s="5"/>
      <c r="HL461" s="5"/>
      <c r="HM461" s="3"/>
      <c r="HN461" s="3"/>
      <c r="HO461" s="3"/>
      <c r="HP461" s="3"/>
      <c r="HQ461" s="3"/>
      <c r="HR461" s="3"/>
      <c r="HS461" s="4"/>
      <c r="HT461" s="4"/>
      <c r="HU461" s="4"/>
      <c r="HV461" s="4"/>
      <c r="HW461" s="4"/>
      <c r="HX461" s="4"/>
    </row>
    <row r="462" spans="207:232" x14ac:dyDescent="0.25">
      <c r="GY462" s="2"/>
      <c r="HJ462" s="5"/>
      <c r="HK462" s="5"/>
      <c r="HL462" s="5"/>
      <c r="HM462" s="3"/>
      <c r="HN462" s="3"/>
      <c r="HO462" s="3"/>
      <c r="HP462" s="3"/>
      <c r="HQ462" s="3"/>
      <c r="HR462" s="3"/>
      <c r="HS462" s="4"/>
      <c r="HT462" s="4"/>
      <c r="HU462" s="4"/>
      <c r="HV462" s="4"/>
      <c r="HW462" s="4"/>
      <c r="HX462" s="4"/>
    </row>
    <row r="463" spans="207:232" x14ac:dyDescent="0.25">
      <c r="GY463" s="2"/>
      <c r="HJ463" s="5"/>
      <c r="HK463" s="5"/>
      <c r="HL463" s="5"/>
      <c r="HM463" s="3"/>
      <c r="HN463" s="3"/>
      <c r="HO463" s="3"/>
      <c r="HP463" s="3"/>
      <c r="HQ463" s="3"/>
      <c r="HR463" s="3"/>
      <c r="HS463" s="4"/>
      <c r="HT463" s="4"/>
      <c r="HU463" s="4"/>
      <c r="HV463" s="4"/>
      <c r="HW463" s="4"/>
      <c r="HX463" s="4"/>
    </row>
    <row r="464" spans="207:232" x14ac:dyDescent="0.25">
      <c r="GY464" s="2"/>
      <c r="HJ464" s="5"/>
      <c r="HK464" s="5"/>
      <c r="HL464" s="5"/>
      <c r="HM464" s="3"/>
      <c r="HN464" s="3"/>
      <c r="HO464" s="3"/>
      <c r="HP464" s="3"/>
      <c r="HQ464" s="3"/>
      <c r="HR464" s="3"/>
      <c r="HS464" s="4"/>
      <c r="HT464" s="4"/>
      <c r="HU464" s="4"/>
      <c r="HV464" s="4"/>
      <c r="HW464" s="4"/>
      <c r="HX464" s="4"/>
    </row>
    <row r="465" spans="207:232" x14ac:dyDescent="0.25">
      <c r="GY465" s="2"/>
      <c r="HJ465" s="5"/>
      <c r="HK465" s="5"/>
      <c r="HL465" s="5"/>
      <c r="HM465" s="3"/>
      <c r="HN465" s="3"/>
      <c r="HO465" s="3"/>
      <c r="HP465" s="3"/>
      <c r="HQ465" s="3"/>
      <c r="HR465" s="3"/>
      <c r="HS465" s="4"/>
      <c r="HT465" s="4"/>
      <c r="HU465" s="4"/>
      <c r="HV465" s="4"/>
      <c r="HW465" s="4"/>
      <c r="HX465" s="4"/>
    </row>
    <row r="466" spans="207:232" x14ac:dyDescent="0.25">
      <c r="GY466" s="2"/>
      <c r="HJ466" s="5"/>
      <c r="HK466" s="5"/>
      <c r="HL466" s="5"/>
      <c r="HM466" s="3"/>
      <c r="HN466" s="3"/>
      <c r="HO466" s="3"/>
      <c r="HP466" s="3"/>
      <c r="HQ466" s="3"/>
      <c r="HR466" s="3"/>
      <c r="HS466" s="4"/>
      <c r="HT466" s="4"/>
      <c r="HU466" s="4"/>
      <c r="HV466" s="4"/>
      <c r="HW466" s="4"/>
      <c r="HX466" s="4"/>
    </row>
    <row r="467" spans="207:232" x14ac:dyDescent="0.25">
      <c r="GY467" s="2"/>
      <c r="HJ467" s="5"/>
      <c r="HK467" s="5"/>
      <c r="HL467" s="5"/>
      <c r="HM467" s="3"/>
      <c r="HN467" s="3"/>
      <c r="HO467" s="3"/>
      <c r="HP467" s="3"/>
      <c r="HQ467" s="3"/>
      <c r="HR467" s="3"/>
      <c r="HS467" s="4"/>
      <c r="HT467" s="4"/>
      <c r="HU467" s="4"/>
      <c r="HV467" s="4"/>
      <c r="HW467" s="4"/>
      <c r="HX467" s="4"/>
    </row>
    <row r="468" spans="207:232" x14ac:dyDescent="0.25">
      <c r="GY468" s="2"/>
      <c r="HJ468" s="5"/>
      <c r="HK468" s="5"/>
      <c r="HL468" s="5"/>
      <c r="HM468" s="3"/>
      <c r="HN468" s="3"/>
      <c r="HO468" s="3"/>
      <c r="HP468" s="3"/>
      <c r="HQ468" s="3"/>
      <c r="HR468" s="3"/>
      <c r="HS468" s="4"/>
      <c r="HT468" s="4"/>
      <c r="HU468" s="4"/>
      <c r="HV468" s="4"/>
      <c r="HW468" s="4"/>
      <c r="HX468" s="4"/>
    </row>
    <row r="469" spans="207:232" x14ac:dyDescent="0.25">
      <c r="GY469" s="2"/>
      <c r="HJ469" s="5"/>
      <c r="HK469" s="5"/>
      <c r="HL469" s="5"/>
      <c r="HM469" s="3"/>
      <c r="HN469" s="3"/>
      <c r="HO469" s="3"/>
      <c r="HP469" s="3"/>
      <c r="HQ469" s="3"/>
      <c r="HR469" s="3"/>
      <c r="HS469" s="4"/>
      <c r="HT469" s="4"/>
      <c r="HU469" s="4"/>
      <c r="HV469" s="4"/>
      <c r="HW469" s="4"/>
      <c r="HX469" s="4"/>
    </row>
    <row r="470" spans="207:232" x14ac:dyDescent="0.25">
      <c r="GY470" s="2"/>
      <c r="HJ470" s="5"/>
      <c r="HK470" s="5"/>
      <c r="HL470" s="5"/>
      <c r="HM470" s="3"/>
      <c r="HN470" s="3"/>
      <c r="HO470" s="3"/>
      <c r="HP470" s="3"/>
      <c r="HQ470" s="3"/>
      <c r="HR470" s="3"/>
      <c r="HS470" s="4"/>
      <c r="HT470" s="4"/>
      <c r="HU470" s="4"/>
      <c r="HV470" s="4"/>
      <c r="HW470" s="4"/>
      <c r="HX470" s="4"/>
    </row>
    <row r="471" spans="207:232" x14ac:dyDescent="0.25">
      <c r="GY471" s="2"/>
      <c r="HJ471" s="5"/>
      <c r="HK471" s="5"/>
      <c r="HL471" s="5"/>
      <c r="HM471" s="3"/>
      <c r="HN471" s="3"/>
      <c r="HO471" s="3"/>
      <c r="HP471" s="3"/>
      <c r="HQ471" s="3"/>
      <c r="HR471" s="3"/>
      <c r="HS471" s="4"/>
      <c r="HT471" s="4"/>
      <c r="HU471" s="4"/>
      <c r="HV471" s="4"/>
      <c r="HW471" s="4"/>
      <c r="HX471" s="4"/>
    </row>
    <row r="472" spans="207:232" x14ac:dyDescent="0.25">
      <c r="GY472" s="2"/>
      <c r="HJ472" s="5"/>
      <c r="HK472" s="5"/>
      <c r="HL472" s="5"/>
      <c r="HM472" s="3"/>
      <c r="HN472" s="3"/>
      <c r="HO472" s="3"/>
      <c r="HP472" s="3"/>
      <c r="HQ472" s="3"/>
      <c r="HR472" s="3"/>
      <c r="HS472" s="4"/>
      <c r="HT472" s="4"/>
      <c r="HU472" s="4"/>
      <c r="HV472" s="4"/>
      <c r="HW472" s="4"/>
      <c r="HX472" s="4"/>
    </row>
    <row r="473" spans="207:232" x14ac:dyDescent="0.25">
      <c r="GY473" s="2"/>
      <c r="HJ473" s="5"/>
      <c r="HK473" s="5"/>
      <c r="HL473" s="5"/>
      <c r="HM473" s="3"/>
      <c r="HN473" s="3"/>
      <c r="HO473" s="3"/>
      <c r="HP473" s="3"/>
      <c r="HQ473" s="3"/>
      <c r="HR473" s="3"/>
      <c r="HS473" s="4"/>
      <c r="HT473" s="4"/>
      <c r="HU473" s="4"/>
      <c r="HV473" s="4"/>
      <c r="HW473" s="4"/>
      <c r="HX473" s="4"/>
    </row>
    <row r="474" spans="207:232" x14ac:dyDescent="0.25">
      <c r="GY474" s="2"/>
      <c r="HJ474" s="5"/>
      <c r="HK474" s="5"/>
      <c r="HL474" s="5"/>
      <c r="HM474" s="3"/>
      <c r="HN474" s="3"/>
      <c r="HO474" s="3"/>
      <c r="HP474" s="3"/>
      <c r="HQ474" s="3"/>
      <c r="HR474" s="3"/>
      <c r="HS474" s="4"/>
      <c r="HT474" s="4"/>
      <c r="HU474" s="4"/>
      <c r="HV474" s="4"/>
      <c r="HW474" s="4"/>
      <c r="HX474" s="4"/>
    </row>
    <row r="475" spans="207:232" x14ac:dyDescent="0.25">
      <c r="GY475" s="2"/>
      <c r="HJ475" s="5"/>
      <c r="HK475" s="5"/>
      <c r="HL475" s="5"/>
      <c r="HM475" s="3"/>
      <c r="HN475" s="3"/>
      <c r="HO475" s="3"/>
      <c r="HP475" s="3"/>
      <c r="HQ475" s="3"/>
      <c r="HR475" s="3"/>
      <c r="HS475" s="4"/>
      <c r="HT475" s="4"/>
      <c r="HU475" s="4"/>
      <c r="HV475" s="4"/>
      <c r="HW475" s="4"/>
      <c r="HX475" s="4"/>
    </row>
    <row r="476" spans="207:232" x14ac:dyDescent="0.25">
      <c r="GY476" s="2"/>
      <c r="HJ476" s="5"/>
      <c r="HK476" s="5"/>
      <c r="HL476" s="5"/>
      <c r="HM476" s="3"/>
      <c r="HN476" s="3"/>
      <c r="HO476" s="3"/>
      <c r="HP476" s="3"/>
      <c r="HQ476" s="3"/>
      <c r="HR476" s="3"/>
      <c r="HS476" s="4"/>
      <c r="HT476" s="4"/>
      <c r="HU476" s="4"/>
      <c r="HV476" s="4"/>
      <c r="HW476" s="4"/>
      <c r="HX476" s="4"/>
    </row>
    <row r="477" spans="207:232" x14ac:dyDescent="0.25">
      <c r="GY477" s="2"/>
      <c r="HJ477" s="5"/>
      <c r="HK477" s="5"/>
      <c r="HL477" s="5"/>
      <c r="HM477" s="3"/>
      <c r="HN477" s="3"/>
      <c r="HO477" s="3"/>
      <c r="HP477" s="3"/>
      <c r="HQ477" s="3"/>
      <c r="HR477" s="3"/>
      <c r="HS477" s="4"/>
      <c r="HT477" s="4"/>
      <c r="HU477" s="4"/>
      <c r="HV477" s="4"/>
      <c r="HW477" s="4"/>
      <c r="HX477" s="4"/>
    </row>
    <row r="478" spans="207:232" x14ac:dyDescent="0.25">
      <c r="GY478" s="2"/>
      <c r="HJ478" s="5"/>
      <c r="HK478" s="5"/>
      <c r="HL478" s="5"/>
      <c r="HM478" s="3"/>
      <c r="HN478" s="3"/>
      <c r="HO478" s="3"/>
      <c r="HP478" s="3"/>
      <c r="HQ478" s="3"/>
      <c r="HR478" s="3"/>
      <c r="HS478" s="4"/>
      <c r="HT478" s="4"/>
      <c r="HU478" s="4"/>
      <c r="HV478" s="4"/>
      <c r="HW478" s="4"/>
      <c r="HX478" s="4"/>
    </row>
    <row r="479" spans="207:232" x14ac:dyDescent="0.25">
      <c r="GY479" s="2"/>
      <c r="HJ479" s="5"/>
      <c r="HK479" s="5"/>
      <c r="HL479" s="5"/>
      <c r="HM479" s="3"/>
      <c r="HN479" s="3"/>
      <c r="HO479" s="3"/>
      <c r="HP479" s="3"/>
      <c r="HQ479" s="3"/>
      <c r="HR479" s="3"/>
      <c r="HS479" s="4"/>
      <c r="HT479" s="4"/>
      <c r="HU479" s="4"/>
      <c r="HV479" s="4"/>
      <c r="HW479" s="4"/>
      <c r="HX479" s="4"/>
    </row>
    <row r="480" spans="207:232" x14ac:dyDescent="0.25">
      <c r="GY480" s="2"/>
      <c r="HJ480" s="5"/>
      <c r="HK480" s="5"/>
      <c r="HL480" s="5"/>
      <c r="HM480" s="3"/>
      <c r="HN480" s="3"/>
      <c r="HO480" s="3"/>
      <c r="HP480" s="3"/>
      <c r="HQ480" s="3"/>
      <c r="HR480" s="3"/>
      <c r="HS480" s="4"/>
      <c r="HT480" s="4"/>
      <c r="HU480" s="4"/>
      <c r="HV480" s="4"/>
      <c r="HW480" s="4"/>
      <c r="HX480" s="4"/>
    </row>
    <row r="481" spans="207:232" x14ac:dyDescent="0.25">
      <c r="GY481" s="2"/>
      <c r="HJ481" s="5"/>
      <c r="HK481" s="5"/>
      <c r="HL481" s="5"/>
      <c r="HM481" s="3"/>
      <c r="HN481" s="3"/>
      <c r="HO481" s="3"/>
      <c r="HP481" s="3"/>
      <c r="HQ481" s="3"/>
      <c r="HR481" s="3"/>
      <c r="HS481" s="4"/>
      <c r="HT481" s="4"/>
      <c r="HU481" s="4"/>
      <c r="HV481" s="4"/>
      <c r="HW481" s="4"/>
      <c r="HX481" s="4"/>
    </row>
    <row r="482" spans="207:232" x14ac:dyDescent="0.25">
      <c r="GY482" s="2"/>
      <c r="HJ482" s="5"/>
      <c r="HK482" s="5"/>
      <c r="HL482" s="5"/>
      <c r="HM482" s="3"/>
      <c r="HN482" s="3"/>
      <c r="HO482" s="3"/>
      <c r="HP482" s="3"/>
      <c r="HQ482" s="3"/>
      <c r="HR482" s="3"/>
      <c r="HS482" s="4"/>
      <c r="HT482" s="4"/>
      <c r="HU482" s="4"/>
      <c r="HV482" s="4"/>
      <c r="HW482" s="4"/>
      <c r="HX482" s="4"/>
    </row>
    <row r="483" spans="207:232" x14ac:dyDescent="0.25">
      <c r="GY483" s="2"/>
      <c r="HJ483" s="5"/>
      <c r="HK483" s="5"/>
      <c r="HL483" s="5"/>
      <c r="HM483" s="3"/>
      <c r="HN483" s="3"/>
      <c r="HO483" s="3"/>
      <c r="HP483" s="3"/>
      <c r="HQ483" s="3"/>
      <c r="HR483" s="3"/>
      <c r="HS483" s="4"/>
      <c r="HT483" s="4"/>
      <c r="HU483" s="4"/>
      <c r="HV483" s="4"/>
      <c r="HW483" s="4"/>
      <c r="HX483" s="4"/>
    </row>
    <row r="484" spans="207:232" x14ac:dyDescent="0.25">
      <c r="GY484" s="2"/>
      <c r="HJ484" s="5"/>
      <c r="HK484" s="5"/>
      <c r="HL484" s="5"/>
      <c r="HM484" s="3"/>
      <c r="HN484" s="3"/>
      <c r="HO484" s="3"/>
      <c r="HP484" s="3"/>
      <c r="HQ484" s="3"/>
      <c r="HR484" s="3"/>
      <c r="HS484" s="4"/>
      <c r="HT484" s="4"/>
      <c r="HU484" s="4"/>
      <c r="HV484" s="4"/>
      <c r="HW484" s="4"/>
      <c r="HX484" s="4"/>
    </row>
    <row r="485" spans="207:232" x14ac:dyDescent="0.25">
      <c r="GY485" s="2"/>
      <c r="HJ485" s="5"/>
      <c r="HK485" s="5"/>
      <c r="HL485" s="5"/>
      <c r="HM485" s="3"/>
      <c r="HN485" s="3"/>
      <c r="HO485" s="3"/>
      <c r="HP485" s="3"/>
      <c r="HQ485" s="3"/>
      <c r="HR485" s="3"/>
      <c r="HS485" s="4"/>
      <c r="HT485" s="4"/>
      <c r="HU485" s="4"/>
      <c r="HV485" s="4"/>
      <c r="HW485" s="4"/>
      <c r="HX485" s="4"/>
    </row>
    <row r="486" spans="207:232" x14ac:dyDescent="0.25">
      <c r="GY486" s="2"/>
      <c r="HJ486" s="5"/>
      <c r="HK486" s="5"/>
      <c r="HL486" s="5"/>
      <c r="HM486" s="3"/>
      <c r="HN486" s="3"/>
      <c r="HO486" s="3"/>
      <c r="HP486" s="3"/>
      <c r="HQ486" s="3"/>
      <c r="HR486" s="3"/>
      <c r="HS486" s="4"/>
      <c r="HT486" s="4"/>
      <c r="HU486" s="4"/>
      <c r="HV486" s="4"/>
      <c r="HW486" s="4"/>
      <c r="HX486" s="4"/>
    </row>
    <row r="487" spans="207:232" x14ac:dyDescent="0.25">
      <c r="GY487" s="2"/>
      <c r="HJ487" s="5"/>
      <c r="HK487" s="5"/>
      <c r="HL487" s="5"/>
      <c r="HM487" s="3"/>
      <c r="HN487" s="3"/>
      <c r="HO487" s="3"/>
      <c r="HP487" s="3"/>
      <c r="HQ487" s="3"/>
      <c r="HR487" s="3"/>
      <c r="HS487" s="4"/>
      <c r="HT487" s="4"/>
      <c r="HU487" s="4"/>
      <c r="HV487" s="4"/>
      <c r="HW487" s="4"/>
      <c r="HX487" s="4"/>
    </row>
    <row r="488" spans="207:232" x14ac:dyDescent="0.25">
      <c r="GY488" s="2"/>
      <c r="HJ488" s="5"/>
      <c r="HK488" s="5"/>
      <c r="HL488" s="5"/>
      <c r="HM488" s="3"/>
      <c r="HN488" s="3"/>
      <c r="HO488" s="3"/>
      <c r="HP488" s="3"/>
      <c r="HQ488" s="3"/>
      <c r="HR488" s="3"/>
      <c r="HS488" s="4"/>
      <c r="HT488" s="4"/>
      <c r="HU488" s="4"/>
      <c r="HV488" s="4"/>
      <c r="HW488" s="4"/>
      <c r="HX488" s="4"/>
    </row>
    <row r="489" spans="207:232" x14ac:dyDescent="0.25">
      <c r="GY489" s="2"/>
      <c r="HJ489" s="5"/>
      <c r="HK489" s="5"/>
      <c r="HL489" s="5"/>
      <c r="HM489" s="3"/>
      <c r="HN489" s="3"/>
      <c r="HO489" s="3"/>
      <c r="HP489" s="3"/>
      <c r="HQ489" s="3"/>
      <c r="HR489" s="3"/>
      <c r="HS489" s="4"/>
      <c r="HT489" s="4"/>
      <c r="HU489" s="4"/>
      <c r="HV489" s="4"/>
      <c r="HW489" s="4"/>
      <c r="HX489" s="4"/>
    </row>
    <row r="490" spans="207:232" x14ac:dyDescent="0.25">
      <c r="GY490" s="2"/>
      <c r="HJ490" s="5"/>
      <c r="HK490" s="5"/>
      <c r="HL490" s="5"/>
      <c r="HM490" s="3"/>
      <c r="HN490" s="3"/>
      <c r="HO490" s="3"/>
      <c r="HP490" s="3"/>
      <c r="HQ490" s="3"/>
      <c r="HR490" s="3"/>
      <c r="HS490" s="4"/>
      <c r="HT490" s="4"/>
      <c r="HU490" s="4"/>
      <c r="HV490" s="4"/>
      <c r="HW490" s="4"/>
      <c r="HX490" s="4"/>
    </row>
    <row r="491" spans="207:232" x14ac:dyDescent="0.25">
      <c r="GY491" s="2"/>
      <c r="HJ491" s="5"/>
      <c r="HK491" s="5"/>
      <c r="HL491" s="5"/>
      <c r="HM491" s="3"/>
      <c r="HN491" s="3"/>
      <c r="HO491" s="3"/>
      <c r="HP491" s="3"/>
      <c r="HQ491" s="3"/>
      <c r="HR491" s="3"/>
      <c r="HS491" s="4"/>
      <c r="HT491" s="4"/>
      <c r="HU491" s="4"/>
      <c r="HV491" s="4"/>
      <c r="HW491" s="4"/>
      <c r="HX491" s="4"/>
    </row>
    <row r="492" spans="207:232" x14ac:dyDescent="0.25">
      <c r="GY492" s="2"/>
      <c r="HJ492" s="5"/>
      <c r="HK492" s="5"/>
      <c r="HL492" s="5"/>
      <c r="HM492" s="3"/>
      <c r="HN492" s="3"/>
      <c r="HO492" s="3"/>
      <c r="HP492" s="3"/>
      <c r="HQ492" s="3"/>
      <c r="HR492" s="3"/>
      <c r="HS492" s="4"/>
      <c r="HT492" s="4"/>
      <c r="HU492" s="4"/>
      <c r="HV492" s="4"/>
      <c r="HW492" s="4"/>
      <c r="HX492" s="4"/>
    </row>
    <row r="493" spans="207:232" x14ac:dyDescent="0.25">
      <c r="GY493" s="2"/>
      <c r="HJ493" s="5"/>
      <c r="HK493" s="5"/>
      <c r="HL493" s="5"/>
      <c r="HM493" s="3"/>
      <c r="HN493" s="3"/>
      <c r="HO493" s="3"/>
      <c r="HP493" s="3"/>
      <c r="HQ493" s="3"/>
      <c r="HR493" s="3"/>
      <c r="HS493" s="4"/>
      <c r="HT493" s="4"/>
      <c r="HU493" s="4"/>
      <c r="HV493" s="4"/>
      <c r="HW493" s="4"/>
      <c r="HX493" s="4"/>
    </row>
    <row r="494" spans="207:232" x14ac:dyDescent="0.25">
      <c r="GY494" s="2"/>
      <c r="HJ494" s="5"/>
      <c r="HK494" s="5"/>
      <c r="HL494" s="5"/>
      <c r="HM494" s="3"/>
      <c r="HN494" s="3"/>
      <c r="HO494" s="3"/>
      <c r="HP494" s="3"/>
      <c r="HQ494" s="3"/>
      <c r="HR494" s="3"/>
      <c r="HS494" s="4"/>
      <c r="HT494" s="4"/>
      <c r="HU494" s="4"/>
      <c r="HV494" s="4"/>
      <c r="HW494" s="4"/>
      <c r="HX494" s="4"/>
    </row>
    <row r="495" spans="207:232" x14ac:dyDescent="0.25">
      <c r="GY495" s="2"/>
      <c r="HJ495" s="5"/>
      <c r="HK495" s="5"/>
      <c r="HL495" s="5"/>
      <c r="HM495" s="3"/>
      <c r="HN495" s="3"/>
      <c r="HO495" s="3"/>
      <c r="HP495" s="3"/>
      <c r="HQ495" s="3"/>
      <c r="HR495" s="3"/>
      <c r="HS495" s="4"/>
      <c r="HT495" s="4"/>
      <c r="HU495" s="4"/>
      <c r="HV495" s="4"/>
      <c r="HW495" s="4"/>
      <c r="HX495" s="4"/>
    </row>
    <row r="496" spans="207:232" x14ac:dyDescent="0.25">
      <c r="GY496" s="2"/>
      <c r="HJ496" s="5"/>
      <c r="HK496" s="5"/>
      <c r="HL496" s="5"/>
      <c r="HM496" s="3"/>
      <c r="HN496" s="3"/>
      <c r="HO496" s="3"/>
      <c r="HP496" s="3"/>
      <c r="HQ496" s="3"/>
      <c r="HR496" s="3"/>
      <c r="HS496" s="4"/>
      <c r="HT496" s="4"/>
      <c r="HU496" s="4"/>
      <c r="HV496" s="4"/>
      <c r="HW496" s="4"/>
      <c r="HX496" s="4"/>
    </row>
    <row r="497" spans="207:232" x14ac:dyDescent="0.25">
      <c r="GY497" s="2"/>
      <c r="HJ497" s="5"/>
      <c r="HK497" s="5"/>
      <c r="HL497" s="5"/>
      <c r="HM497" s="3"/>
      <c r="HN497" s="3"/>
      <c r="HO497" s="3"/>
      <c r="HP497" s="3"/>
      <c r="HQ497" s="3"/>
      <c r="HR497" s="3"/>
      <c r="HS497" s="4"/>
      <c r="HT497" s="4"/>
      <c r="HU497" s="4"/>
      <c r="HV497" s="4"/>
      <c r="HW497" s="4"/>
      <c r="HX497" s="4"/>
    </row>
    <row r="498" spans="207:232" x14ac:dyDescent="0.25">
      <c r="GY498" s="2"/>
      <c r="HJ498" s="5"/>
      <c r="HK498" s="5"/>
      <c r="HL498" s="5"/>
      <c r="HM498" s="3"/>
      <c r="HN498" s="3"/>
      <c r="HO498" s="3"/>
      <c r="HP498" s="3"/>
      <c r="HQ498" s="3"/>
      <c r="HR498" s="3"/>
      <c r="HS498" s="4"/>
      <c r="HT498" s="4"/>
      <c r="HU498" s="4"/>
      <c r="HV498" s="4"/>
      <c r="HW498" s="4"/>
      <c r="HX498" s="4"/>
    </row>
    <row r="499" spans="207:232" x14ac:dyDescent="0.25">
      <c r="GY499" s="2"/>
      <c r="HJ499" s="5"/>
      <c r="HK499" s="5"/>
      <c r="HL499" s="5"/>
      <c r="HM499" s="3"/>
      <c r="HN499" s="3"/>
      <c r="HO499" s="3"/>
      <c r="HP499" s="3"/>
      <c r="HQ499" s="3"/>
      <c r="HR499" s="3"/>
      <c r="HS499" s="4"/>
      <c r="HT499" s="4"/>
      <c r="HU499" s="4"/>
      <c r="HV499" s="4"/>
      <c r="HW499" s="4"/>
      <c r="HX499" s="4"/>
    </row>
    <row r="500" spans="207:232" x14ac:dyDescent="0.25">
      <c r="GY500" s="2"/>
      <c r="HJ500" s="5"/>
      <c r="HK500" s="5"/>
      <c r="HL500" s="5"/>
      <c r="HM500" s="3"/>
      <c r="HN500" s="3"/>
      <c r="HO500" s="3"/>
      <c r="HP500" s="3"/>
      <c r="HQ500" s="3"/>
      <c r="HR500" s="3"/>
      <c r="HS500" s="4"/>
      <c r="HT500" s="4"/>
      <c r="HU500" s="4"/>
      <c r="HV500" s="4"/>
      <c r="HW500" s="4"/>
      <c r="HX500" s="4"/>
    </row>
    <row r="501" spans="207:232" x14ac:dyDescent="0.25">
      <c r="GY501" s="2"/>
      <c r="HJ501" s="5"/>
      <c r="HK501" s="5"/>
      <c r="HL501" s="5"/>
      <c r="HM501" s="3"/>
      <c r="HN501" s="3"/>
      <c r="HO501" s="3"/>
      <c r="HP501" s="3"/>
      <c r="HQ501" s="3"/>
      <c r="HR501" s="3"/>
      <c r="HS501" s="4"/>
      <c r="HT501" s="4"/>
      <c r="HU501" s="4"/>
      <c r="HV501" s="4"/>
      <c r="HW501" s="4"/>
      <c r="HX501" s="4"/>
    </row>
    <row r="502" spans="207:232" x14ac:dyDescent="0.25">
      <c r="GY502" s="2"/>
      <c r="HJ502" s="5"/>
      <c r="HK502" s="5"/>
      <c r="HL502" s="5"/>
      <c r="HM502" s="3"/>
      <c r="HN502" s="3"/>
      <c r="HO502" s="3"/>
      <c r="HP502" s="3"/>
      <c r="HQ502" s="3"/>
      <c r="HR502" s="3"/>
      <c r="HS502" s="4"/>
      <c r="HT502" s="4"/>
      <c r="HU502" s="4"/>
      <c r="HV502" s="4"/>
      <c r="HW502" s="4"/>
      <c r="HX502" s="4"/>
    </row>
    <row r="503" spans="207:232" x14ac:dyDescent="0.25">
      <c r="GY503" s="2"/>
      <c r="HJ503" s="5"/>
      <c r="HK503" s="5"/>
      <c r="HL503" s="5"/>
      <c r="HM503" s="3"/>
      <c r="HN503" s="3"/>
      <c r="HO503" s="3"/>
      <c r="HP503" s="3"/>
      <c r="HQ503" s="3"/>
      <c r="HR503" s="3"/>
      <c r="HS503" s="4"/>
      <c r="HT503" s="4"/>
      <c r="HU503" s="4"/>
      <c r="HV503" s="4"/>
      <c r="HW503" s="4"/>
      <c r="HX503" s="4"/>
    </row>
    <row r="504" spans="207:232" x14ac:dyDescent="0.25">
      <c r="GY504" s="2"/>
      <c r="HJ504" s="5"/>
      <c r="HK504" s="5"/>
      <c r="HL504" s="5"/>
      <c r="HM504" s="3"/>
      <c r="HN504" s="3"/>
      <c r="HO504" s="3"/>
      <c r="HP504" s="3"/>
      <c r="HQ504" s="3"/>
      <c r="HR504" s="3"/>
      <c r="HS504" s="4"/>
      <c r="HT504" s="4"/>
      <c r="HU504" s="4"/>
      <c r="HV504" s="4"/>
      <c r="HW504" s="4"/>
      <c r="HX504" s="4"/>
    </row>
    <row r="505" spans="207:232" x14ac:dyDescent="0.25">
      <c r="GY505" s="2"/>
      <c r="HJ505" s="5"/>
      <c r="HK505" s="5"/>
      <c r="HL505" s="5"/>
      <c r="HM505" s="3"/>
      <c r="HN505" s="3"/>
      <c r="HO505" s="3"/>
      <c r="HP505" s="3"/>
      <c r="HQ505" s="3"/>
      <c r="HR505" s="3"/>
      <c r="HS505" s="4"/>
      <c r="HT505" s="4"/>
      <c r="HU505" s="4"/>
      <c r="HV505" s="4"/>
      <c r="HW505" s="4"/>
      <c r="HX505" s="4"/>
    </row>
    <row r="506" spans="207:232" x14ac:dyDescent="0.25">
      <c r="GY506" s="2"/>
      <c r="HJ506" s="5"/>
      <c r="HK506" s="5"/>
      <c r="HL506" s="5"/>
      <c r="HM506" s="3"/>
      <c r="HN506" s="3"/>
      <c r="HO506" s="3"/>
      <c r="HP506" s="3"/>
      <c r="HQ506" s="3"/>
      <c r="HR506" s="3"/>
      <c r="HS506" s="4"/>
      <c r="HT506" s="4"/>
      <c r="HU506" s="4"/>
      <c r="HV506" s="4"/>
      <c r="HW506" s="4"/>
      <c r="HX506" s="4"/>
    </row>
    <row r="507" spans="207:232" x14ac:dyDescent="0.25">
      <c r="GY507" s="2"/>
      <c r="HJ507" s="5"/>
      <c r="HK507" s="5"/>
      <c r="HL507" s="5"/>
      <c r="HM507" s="3"/>
      <c r="HN507" s="3"/>
      <c r="HO507" s="3"/>
      <c r="HP507" s="3"/>
      <c r="HQ507" s="3"/>
      <c r="HR507" s="3"/>
      <c r="HS507" s="4"/>
      <c r="HT507" s="4"/>
      <c r="HU507" s="4"/>
      <c r="HV507" s="4"/>
      <c r="HW507" s="4"/>
      <c r="HX507" s="4"/>
    </row>
    <row r="508" spans="207:232" x14ac:dyDescent="0.25">
      <c r="GY508" s="2"/>
      <c r="HJ508" s="5"/>
      <c r="HK508" s="5"/>
      <c r="HL508" s="5"/>
      <c r="HM508" s="3"/>
      <c r="HN508" s="3"/>
      <c r="HO508" s="3"/>
      <c r="HP508" s="3"/>
      <c r="HQ508" s="3"/>
      <c r="HR508" s="3"/>
      <c r="HS508" s="4"/>
      <c r="HT508" s="4"/>
      <c r="HU508" s="4"/>
      <c r="HV508" s="4"/>
      <c r="HW508" s="4"/>
      <c r="HX508" s="4"/>
    </row>
    <row r="509" spans="207:232" x14ac:dyDescent="0.25">
      <c r="GY509" s="2"/>
      <c r="HJ509" s="5"/>
      <c r="HK509" s="5"/>
      <c r="HL509" s="5"/>
      <c r="HM509" s="3"/>
      <c r="HN509" s="3"/>
      <c r="HO509" s="3"/>
      <c r="HP509" s="3"/>
      <c r="HQ509" s="3"/>
      <c r="HR509" s="3"/>
      <c r="HS509" s="4"/>
      <c r="HT509" s="4"/>
      <c r="HU509" s="4"/>
      <c r="HV509" s="4"/>
      <c r="HW509" s="4"/>
      <c r="HX509" s="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zoomScale="80" zoomScaleNormal="80" workbookViewId="0">
      <selection activeCell="E22" sqref="E22"/>
    </sheetView>
  </sheetViews>
  <sheetFormatPr defaultRowHeight="15" x14ac:dyDescent="0.25"/>
  <cols>
    <col min="1" max="1" width="28.140625" customWidth="1"/>
    <col min="2" max="2" width="22.85546875" customWidth="1"/>
    <col min="3" max="3" width="18.140625" customWidth="1"/>
    <col min="4" max="4" width="17.85546875" customWidth="1"/>
    <col min="5" max="5" width="13.42578125" customWidth="1"/>
    <col min="6" max="6" width="14" customWidth="1"/>
    <col min="7" max="7" width="13.5703125" customWidth="1"/>
  </cols>
  <sheetData>
    <row r="2" spans="1:7" ht="38.25" thickBot="1" x14ac:dyDescent="0.35">
      <c r="A2" s="35" t="s">
        <v>249</v>
      </c>
      <c r="B2" s="36" t="s">
        <v>227</v>
      </c>
      <c r="C2" s="36" t="s">
        <v>228</v>
      </c>
      <c r="D2" s="36" t="s">
        <v>229</v>
      </c>
      <c r="E2" s="36" t="s">
        <v>230</v>
      </c>
      <c r="F2" s="36" t="s">
        <v>231</v>
      </c>
      <c r="G2" s="37" t="s">
        <v>232</v>
      </c>
    </row>
    <row r="3" spans="1:7" ht="18.75" x14ac:dyDescent="0.3">
      <c r="A3" s="26" t="s">
        <v>246</v>
      </c>
      <c r="B3" s="24" t="e">
        <f>'Linear Model'!HM4</f>
        <v>#DIV/0!</v>
      </c>
      <c r="C3" s="24" t="e">
        <f>'Linear Model'!HN4</f>
        <v>#DIV/0!</v>
      </c>
      <c r="D3" s="24" t="e">
        <f>'Linear Model'!HO4</f>
        <v>#DIV/0!</v>
      </c>
      <c r="E3" s="24" t="e">
        <f>'Linear Model'!HP4</f>
        <v>#DIV/0!</v>
      </c>
      <c r="F3" s="24" t="e">
        <f>'Linear Model'!HQ4</f>
        <v>#DIV/0!</v>
      </c>
      <c r="G3" s="29" t="e">
        <f>'Linear Model'!HR4</f>
        <v>#DIV/0!</v>
      </c>
    </row>
    <row r="4" spans="1:7" ht="18.75" x14ac:dyDescent="0.3">
      <c r="A4" s="27" t="s">
        <v>247</v>
      </c>
      <c r="B4" s="15" t="e">
        <f>'First Click Weighting'!HS4</f>
        <v>#VALUE!</v>
      </c>
      <c r="C4" s="15" t="e">
        <f>'First Click Weighting'!HT4</f>
        <v>#VALUE!</v>
      </c>
      <c r="D4" s="15" t="e">
        <f>'First Click Weighting'!HU4</f>
        <v>#VALUE!</v>
      </c>
      <c r="E4" s="15" t="e">
        <f>'First Click Weighting'!HV4</f>
        <v>#VALUE!</v>
      </c>
      <c r="F4" s="15" t="e">
        <f>'First Click Weighting'!HW4</f>
        <v>#VALUE!</v>
      </c>
      <c r="G4" s="30" t="e">
        <f>'First Click Weighting'!HX4</f>
        <v>#VALUE!</v>
      </c>
    </row>
    <row r="5" spans="1:7" ht="19.5" thickBot="1" x14ac:dyDescent="0.35">
      <c r="A5" s="28" t="s">
        <v>248</v>
      </c>
      <c r="B5" s="25" t="e">
        <f>'Last Click Weighting'!HS4</f>
        <v>#VALUE!</v>
      </c>
      <c r="C5" s="25" t="e">
        <f>'Last Click Weighting'!HT4</f>
        <v>#VALUE!</v>
      </c>
      <c r="D5" s="25" t="e">
        <f>'Last Click Weighting'!HU4</f>
        <v>#VALUE!</v>
      </c>
      <c r="E5" s="25" t="e">
        <f>'Last Click Weighting'!HV4</f>
        <v>#VALUE!</v>
      </c>
      <c r="F5" s="25" t="e">
        <f>'Last Click Weighting'!HW4</f>
        <v>#VALUE!</v>
      </c>
      <c r="G5" s="31" t="e">
        <f>'Last Click Weighting'!HX4</f>
        <v>#VALUE!</v>
      </c>
    </row>
    <row r="6" spans="1:7" ht="18.75" x14ac:dyDescent="0.3">
      <c r="A6" s="32" t="s">
        <v>256</v>
      </c>
      <c r="B6" s="33" t="e">
        <f>(B3+B4+B5)/3</f>
        <v>#DIV/0!</v>
      </c>
      <c r="C6" s="33" t="e">
        <f t="shared" ref="C6:G6" si="0">(C3+C4+C5)/3</f>
        <v>#DIV/0!</v>
      </c>
      <c r="D6" s="33" t="e">
        <f t="shared" si="0"/>
        <v>#DIV/0!</v>
      </c>
      <c r="E6" s="33" t="e">
        <f t="shared" si="0"/>
        <v>#DIV/0!</v>
      </c>
      <c r="F6" s="33" t="e">
        <f t="shared" si="0"/>
        <v>#DIV/0!</v>
      </c>
      <c r="G6" s="34" t="e">
        <f t="shared" si="0"/>
        <v>#DIV/0!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Linear Model</vt:lpstr>
      <vt:lpstr>First Click Weighting</vt:lpstr>
      <vt:lpstr>Last Click Weighting</vt:lpstr>
      <vt:lpstr>Summary Sheet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Conversion Attribution Cheat Sheet</dc:title>
  <dc:creator>James Mccann</dc:creator>
  <cp:lastModifiedBy>Sasha Hanau</cp:lastModifiedBy>
  <dcterms:created xsi:type="dcterms:W3CDTF">2011-09-22T15:31:54Z</dcterms:created>
  <dcterms:modified xsi:type="dcterms:W3CDTF">2013-01-18T08:59:45Z</dcterms:modified>
</cp:coreProperties>
</file>